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0"/>
  <workbookPr showInkAnnotation="0" hidePivotFieldList="1" autoCompressPictures="0"/>
  <bookViews>
    <workbookView xWindow="280" yWindow="0" windowWidth="32060" windowHeight="23180" tabRatio="500" activeTab="7"/>
  </bookViews>
  <sheets>
    <sheet name="Summary" sheetId="1" r:id="rId1"/>
    <sheet name="Calculations" sheetId="2" r:id="rId2"/>
    <sheet name="initials" sheetId="3" r:id="rId3"/>
    <sheet name="incubations" sheetId="4" r:id="rId4"/>
    <sheet name="raw NO3-NH4" sheetId="5" r:id="rId5"/>
    <sheet name="Calculation Description" sheetId="6" r:id="rId6"/>
    <sheet name="ini-raw" sheetId="8" r:id="rId7"/>
    <sheet name="incu-raw" sheetId="7" r:id="rId8"/>
    <sheet name="Sheet9" sheetId="9" r:id="rId9"/>
  </sheets>
  <calcPr calcId="140000" concurrentCalc="0"/>
  <pivotCaches>
    <pivotCache cacheId="2" r:id="rId10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7" l="1"/>
  <c r="Q33" i="4"/>
  <c r="P33" i="4"/>
  <c r="R33" i="4"/>
  <c r="Q34" i="4"/>
  <c r="P34" i="4"/>
  <c r="R34" i="4"/>
  <c r="Q35" i="4"/>
  <c r="P35" i="4"/>
  <c r="R35" i="4"/>
  <c r="Q36" i="4"/>
  <c r="P36" i="4"/>
  <c r="R36" i="4"/>
  <c r="Q37" i="4"/>
  <c r="P37" i="4"/>
  <c r="R37" i="4"/>
  <c r="Q38" i="4"/>
  <c r="P38" i="4"/>
  <c r="R38" i="4"/>
  <c r="Q39" i="4"/>
  <c r="P39" i="4"/>
  <c r="R39" i="4"/>
  <c r="Q40" i="4"/>
  <c r="P40" i="4"/>
  <c r="R40" i="4"/>
  <c r="Q41" i="4"/>
  <c r="P41" i="4"/>
  <c r="R41" i="4"/>
  <c r="Q42" i="4"/>
  <c r="P42" i="4"/>
  <c r="R42" i="4"/>
  <c r="Q43" i="4"/>
  <c r="P43" i="4"/>
  <c r="R43" i="4"/>
  <c r="Q44" i="4"/>
  <c r="P44" i="4"/>
  <c r="R44" i="4"/>
  <c r="Q45" i="4"/>
  <c r="P45" i="4"/>
  <c r="R45" i="4"/>
  <c r="Q46" i="4"/>
  <c r="P46" i="4"/>
  <c r="R46" i="4"/>
  <c r="Q47" i="4"/>
  <c r="P47" i="4"/>
  <c r="R47" i="4"/>
  <c r="Q48" i="4"/>
  <c r="P48" i="4"/>
  <c r="R48" i="4"/>
  <c r="Q49" i="4"/>
  <c r="P49" i="4"/>
  <c r="R49" i="4"/>
  <c r="Q50" i="4"/>
  <c r="P50" i="4"/>
  <c r="R50" i="4"/>
  <c r="Q51" i="4"/>
  <c r="P51" i="4"/>
  <c r="R51" i="4"/>
  <c r="Q52" i="4"/>
  <c r="P52" i="4"/>
  <c r="R52" i="4"/>
  <c r="Q53" i="4"/>
  <c r="P53" i="4"/>
  <c r="R53" i="4"/>
  <c r="Q54" i="4"/>
  <c r="P54" i="4"/>
  <c r="R54" i="4"/>
  <c r="Q55" i="4"/>
  <c r="P55" i="4"/>
  <c r="R55" i="4"/>
  <c r="Q56" i="4"/>
  <c r="P56" i="4"/>
  <c r="R56" i="4"/>
  <c r="Q57" i="4"/>
  <c r="P57" i="4"/>
  <c r="R57" i="4"/>
  <c r="Q58" i="4"/>
  <c r="P58" i="4"/>
  <c r="R58" i="4"/>
  <c r="Q59" i="4"/>
  <c r="P59" i="4"/>
  <c r="R59" i="4"/>
  <c r="Q60" i="4"/>
  <c r="P60" i="4"/>
  <c r="R60" i="4"/>
  <c r="Q61" i="4"/>
  <c r="P61" i="4"/>
  <c r="R61" i="4"/>
  <c r="Q62" i="4"/>
  <c r="P62" i="4"/>
  <c r="R62" i="4"/>
  <c r="Q63" i="4"/>
  <c r="P63" i="4"/>
  <c r="R63" i="4"/>
  <c r="Q64" i="4"/>
  <c r="P64" i="4"/>
  <c r="R64" i="4"/>
  <c r="Q65" i="4"/>
  <c r="P65" i="4"/>
  <c r="R65" i="4"/>
  <c r="Q66" i="4"/>
  <c r="P66" i="4"/>
  <c r="R66" i="4"/>
  <c r="Q67" i="4"/>
  <c r="P67" i="4"/>
  <c r="R67" i="4"/>
  <c r="Q68" i="4"/>
  <c r="P68" i="4"/>
  <c r="R68" i="4"/>
  <c r="Q69" i="4"/>
  <c r="P69" i="4"/>
  <c r="R69" i="4"/>
  <c r="Q70" i="4"/>
  <c r="P70" i="4"/>
  <c r="R70" i="4"/>
  <c r="Q71" i="4"/>
  <c r="P71" i="4"/>
  <c r="R71" i="4"/>
  <c r="Q72" i="4"/>
  <c r="P72" i="4"/>
  <c r="R72" i="4"/>
  <c r="Q73" i="4"/>
  <c r="P73" i="4"/>
  <c r="R73" i="4"/>
  <c r="Q74" i="4"/>
  <c r="P74" i="4"/>
  <c r="R74" i="4"/>
  <c r="Q75" i="4"/>
  <c r="P75" i="4"/>
  <c r="R75" i="4"/>
  <c r="Q76" i="4"/>
  <c r="P76" i="4"/>
  <c r="R76" i="4"/>
  <c r="Q77" i="4"/>
  <c r="P77" i="4"/>
  <c r="R77" i="4"/>
  <c r="Q78" i="4"/>
  <c r="P78" i="4"/>
  <c r="R78" i="4"/>
  <c r="Q79" i="4"/>
  <c r="P79" i="4"/>
  <c r="R79" i="4"/>
  <c r="Q80" i="4"/>
  <c r="P80" i="4"/>
  <c r="R80" i="4"/>
  <c r="Q81" i="4"/>
  <c r="P81" i="4"/>
  <c r="R81" i="4"/>
  <c r="Q82" i="4"/>
  <c r="P82" i="4"/>
  <c r="R82" i="4"/>
  <c r="Q83" i="4"/>
  <c r="P83" i="4"/>
  <c r="R83" i="4"/>
  <c r="Q84" i="4"/>
  <c r="P84" i="4"/>
  <c r="R84" i="4"/>
  <c r="Q85" i="4"/>
  <c r="P85" i="4"/>
  <c r="R85" i="4"/>
  <c r="Q86" i="4"/>
  <c r="P86" i="4"/>
  <c r="R86" i="4"/>
  <c r="Q87" i="4"/>
  <c r="P87" i="4"/>
  <c r="R87" i="4"/>
  <c r="Q88" i="4"/>
  <c r="P88" i="4"/>
  <c r="R88" i="4"/>
  <c r="Q89" i="4"/>
  <c r="P89" i="4"/>
  <c r="R89" i="4"/>
  <c r="Q90" i="4"/>
  <c r="P90" i="4"/>
  <c r="R90" i="4"/>
  <c r="Q91" i="4"/>
  <c r="P91" i="4"/>
  <c r="R91" i="4"/>
  <c r="Q92" i="4"/>
  <c r="P92" i="4"/>
  <c r="R92" i="4"/>
  <c r="Q93" i="4"/>
  <c r="P93" i="4"/>
  <c r="R93" i="4"/>
  <c r="Q94" i="4"/>
  <c r="P94" i="4"/>
  <c r="R94" i="4"/>
  <c r="Q95" i="4"/>
  <c r="P95" i="4"/>
  <c r="R95" i="4"/>
  <c r="Q96" i="4"/>
  <c r="P96" i="4"/>
  <c r="R96" i="4"/>
  <c r="Q97" i="4"/>
  <c r="P97" i="4"/>
  <c r="R97" i="4"/>
  <c r="Q98" i="4"/>
  <c r="P98" i="4"/>
  <c r="R98" i="4"/>
  <c r="Q99" i="4"/>
  <c r="P99" i="4"/>
  <c r="R99" i="4"/>
  <c r="Q100" i="4"/>
  <c r="P100" i="4"/>
  <c r="R100" i="4"/>
  <c r="Q101" i="4"/>
  <c r="P101" i="4"/>
  <c r="R101" i="4"/>
  <c r="Q102" i="4"/>
  <c r="P102" i="4"/>
  <c r="R102" i="4"/>
  <c r="Q103" i="4"/>
  <c r="P103" i="4"/>
  <c r="R103" i="4"/>
  <c r="Q104" i="4"/>
  <c r="P104" i="4"/>
  <c r="R104" i="4"/>
  <c r="Q105" i="4"/>
  <c r="P105" i="4"/>
  <c r="R105" i="4"/>
  <c r="Q106" i="4"/>
  <c r="P106" i="4"/>
  <c r="R106" i="4"/>
  <c r="Q107" i="4"/>
  <c r="P107" i="4"/>
  <c r="R107" i="4"/>
  <c r="Q108" i="4"/>
  <c r="P108" i="4"/>
  <c r="R108" i="4"/>
  <c r="Q109" i="4"/>
  <c r="P109" i="4"/>
  <c r="R109" i="4"/>
  <c r="Q110" i="4"/>
  <c r="P110" i="4"/>
  <c r="R110" i="4"/>
  <c r="Q111" i="4"/>
  <c r="P111" i="4"/>
  <c r="R111" i="4"/>
  <c r="Q112" i="4"/>
  <c r="P112" i="4"/>
  <c r="R112" i="4"/>
  <c r="Q113" i="4"/>
  <c r="P113" i="4"/>
  <c r="R113" i="4"/>
  <c r="Q114" i="4"/>
  <c r="P114" i="4"/>
  <c r="R114" i="4"/>
  <c r="Q115" i="4"/>
  <c r="P115" i="4"/>
  <c r="R115" i="4"/>
  <c r="Q116" i="4"/>
  <c r="P116" i="4"/>
  <c r="R116" i="4"/>
  <c r="Q117" i="4"/>
  <c r="P117" i="4"/>
  <c r="R117" i="4"/>
  <c r="Q118" i="4"/>
  <c r="P118" i="4"/>
  <c r="R118" i="4"/>
  <c r="Q119" i="4"/>
  <c r="P119" i="4"/>
  <c r="R119" i="4"/>
  <c r="Q120" i="4"/>
  <c r="P120" i="4"/>
  <c r="R120" i="4"/>
  <c r="Q121" i="4"/>
  <c r="P121" i="4"/>
  <c r="R121" i="4"/>
  <c r="Q122" i="4"/>
  <c r="P122" i="4"/>
  <c r="R122" i="4"/>
  <c r="Q123" i="4"/>
  <c r="P123" i="4"/>
  <c r="R123" i="4"/>
  <c r="Q124" i="4"/>
  <c r="P124" i="4"/>
  <c r="R124" i="4"/>
  <c r="Q125" i="4"/>
  <c r="P125" i="4"/>
  <c r="R125" i="4"/>
  <c r="Q126" i="4"/>
  <c r="P126" i="4"/>
  <c r="R126" i="4"/>
  <c r="Q127" i="4"/>
  <c r="P127" i="4"/>
  <c r="R127" i="4"/>
  <c r="Q128" i="4"/>
  <c r="P128" i="4"/>
  <c r="R128" i="4"/>
  <c r="Q129" i="4"/>
  <c r="P129" i="4"/>
  <c r="R129" i="4"/>
  <c r="Q130" i="4"/>
  <c r="P130" i="4"/>
  <c r="R130" i="4"/>
  <c r="Q131" i="4"/>
  <c r="P131" i="4"/>
  <c r="R131" i="4"/>
  <c r="Q132" i="4"/>
  <c r="P132" i="4"/>
  <c r="R132" i="4"/>
  <c r="Q133" i="4"/>
  <c r="P133" i="4"/>
  <c r="R133" i="4"/>
  <c r="Q134" i="4"/>
  <c r="P134" i="4"/>
  <c r="R134" i="4"/>
  <c r="Q135" i="4"/>
  <c r="P135" i="4"/>
  <c r="R135" i="4"/>
  <c r="Q136" i="4"/>
  <c r="P136" i="4"/>
  <c r="R136" i="4"/>
  <c r="Q137" i="4"/>
  <c r="P137" i="4"/>
  <c r="R137" i="4"/>
  <c r="Q138" i="4"/>
  <c r="P138" i="4"/>
  <c r="R138" i="4"/>
  <c r="Q139" i="4"/>
  <c r="P139" i="4"/>
  <c r="R139" i="4"/>
  <c r="Q140" i="4"/>
  <c r="P140" i="4"/>
  <c r="R140" i="4"/>
  <c r="Q141" i="4"/>
  <c r="P141" i="4"/>
  <c r="R141" i="4"/>
  <c r="Q142" i="4"/>
  <c r="P142" i="4"/>
  <c r="R142" i="4"/>
  <c r="Q143" i="4"/>
  <c r="P143" i="4"/>
  <c r="R143" i="4"/>
  <c r="Q144" i="4"/>
  <c r="P144" i="4"/>
  <c r="R144" i="4"/>
  <c r="Q145" i="4"/>
  <c r="P145" i="4"/>
  <c r="R145" i="4"/>
  <c r="Q146" i="4"/>
  <c r="P146" i="4"/>
  <c r="R146" i="4"/>
  <c r="Q147" i="4"/>
  <c r="P147" i="4"/>
  <c r="R147" i="4"/>
  <c r="Q148" i="4"/>
  <c r="P148" i="4"/>
  <c r="R148" i="4"/>
  <c r="Q32" i="4"/>
  <c r="P32" i="4"/>
  <c r="R32" i="4"/>
  <c r="Q6" i="3"/>
  <c r="P6" i="3"/>
  <c r="R6" i="3"/>
  <c r="Q7" i="3"/>
  <c r="P7" i="3"/>
  <c r="R7" i="3"/>
  <c r="Q8" i="3"/>
  <c r="P8" i="3"/>
  <c r="R8" i="3"/>
  <c r="Q9" i="3"/>
  <c r="P9" i="3"/>
  <c r="R9" i="3"/>
  <c r="Q10" i="3"/>
  <c r="P10" i="3"/>
  <c r="R10" i="3"/>
  <c r="Q11" i="3"/>
  <c r="P11" i="3"/>
  <c r="R11" i="3"/>
  <c r="Q12" i="3"/>
  <c r="P12" i="3"/>
  <c r="R12" i="3"/>
  <c r="Q13" i="3"/>
  <c r="P13" i="3"/>
  <c r="R13" i="3"/>
  <c r="Q14" i="3"/>
  <c r="P14" i="3"/>
  <c r="R14" i="3"/>
  <c r="Q15" i="3"/>
  <c r="P15" i="3"/>
  <c r="R15" i="3"/>
  <c r="Q16" i="3"/>
  <c r="P16" i="3"/>
  <c r="R16" i="3"/>
  <c r="Q17" i="3"/>
  <c r="P17" i="3"/>
  <c r="R17" i="3"/>
  <c r="Q18" i="3"/>
  <c r="P18" i="3"/>
  <c r="R18" i="3"/>
  <c r="Q19" i="3"/>
  <c r="P19" i="3"/>
  <c r="R19" i="3"/>
  <c r="Q20" i="3"/>
  <c r="P20" i="3"/>
  <c r="R20" i="3"/>
  <c r="Q21" i="3"/>
  <c r="P21" i="3"/>
  <c r="R21" i="3"/>
  <c r="Q22" i="3"/>
  <c r="P22" i="3"/>
  <c r="R22" i="3"/>
  <c r="Q23" i="3"/>
  <c r="P23" i="3"/>
  <c r="R23" i="3"/>
  <c r="Q24" i="3"/>
  <c r="P24" i="3"/>
  <c r="R24" i="3"/>
  <c r="Q25" i="3"/>
  <c r="P25" i="3"/>
  <c r="R25" i="3"/>
  <c r="Q26" i="3"/>
  <c r="P26" i="3"/>
  <c r="R26" i="3"/>
  <c r="Q27" i="3"/>
  <c r="P27" i="3"/>
  <c r="R27" i="3"/>
  <c r="Q28" i="3"/>
  <c r="P28" i="3"/>
  <c r="R28" i="3"/>
  <c r="Q29" i="3"/>
  <c r="P29" i="3"/>
  <c r="R29" i="3"/>
  <c r="Q30" i="3"/>
  <c r="P30" i="3"/>
  <c r="R30" i="3"/>
  <c r="Q31" i="3"/>
  <c r="P31" i="3"/>
  <c r="R31" i="3"/>
  <c r="Q32" i="3"/>
  <c r="P32" i="3"/>
  <c r="R32" i="3"/>
  <c r="Q33" i="3"/>
  <c r="P33" i="3"/>
  <c r="R33" i="3"/>
  <c r="Q34" i="3"/>
  <c r="P34" i="3"/>
  <c r="R34" i="3"/>
  <c r="Q35" i="3"/>
  <c r="P35" i="3"/>
  <c r="R35" i="3"/>
  <c r="Q36" i="3"/>
  <c r="P36" i="3"/>
  <c r="R36" i="3"/>
  <c r="Q37" i="3"/>
  <c r="P37" i="3"/>
  <c r="R37" i="3"/>
  <c r="Q38" i="3"/>
  <c r="P38" i="3"/>
  <c r="R38" i="3"/>
  <c r="Q39" i="3"/>
  <c r="P39" i="3"/>
  <c r="R39" i="3"/>
  <c r="Q40" i="3"/>
  <c r="P40" i="3"/>
  <c r="R40" i="3"/>
  <c r="Q41" i="3"/>
  <c r="P41" i="3"/>
  <c r="R41" i="3"/>
  <c r="Q42" i="3"/>
  <c r="P42" i="3"/>
  <c r="R42" i="3"/>
  <c r="Q43" i="3"/>
  <c r="P43" i="3"/>
  <c r="R43" i="3"/>
  <c r="Q44" i="3"/>
  <c r="P44" i="3"/>
  <c r="R44" i="3"/>
  <c r="Q45" i="3"/>
  <c r="P45" i="3"/>
  <c r="R45" i="3"/>
  <c r="Q46" i="3"/>
  <c r="P46" i="3"/>
  <c r="R46" i="3"/>
  <c r="Q47" i="3"/>
  <c r="P47" i="3"/>
  <c r="R47" i="3"/>
  <c r="Q48" i="3"/>
  <c r="P48" i="3"/>
  <c r="R48" i="3"/>
  <c r="Q49" i="3"/>
  <c r="P49" i="3"/>
  <c r="R49" i="3"/>
  <c r="Q50" i="3"/>
  <c r="P50" i="3"/>
  <c r="R50" i="3"/>
  <c r="Q51" i="3"/>
  <c r="P51" i="3"/>
  <c r="R51" i="3"/>
  <c r="Q52" i="3"/>
  <c r="P52" i="3"/>
  <c r="R52" i="3"/>
  <c r="Q53" i="3"/>
  <c r="P53" i="3"/>
  <c r="R53" i="3"/>
  <c r="Q54" i="3"/>
  <c r="P54" i="3"/>
  <c r="R54" i="3"/>
  <c r="Q55" i="3"/>
  <c r="P55" i="3"/>
  <c r="R55" i="3"/>
  <c r="Q56" i="3"/>
  <c r="P56" i="3"/>
  <c r="R56" i="3"/>
  <c r="Q57" i="3"/>
  <c r="P57" i="3"/>
  <c r="R57" i="3"/>
  <c r="Q58" i="3"/>
  <c r="P58" i="3"/>
  <c r="R58" i="3"/>
  <c r="Q59" i="3"/>
  <c r="P59" i="3"/>
  <c r="R59" i="3"/>
  <c r="Q60" i="3"/>
  <c r="P60" i="3"/>
  <c r="R60" i="3"/>
  <c r="Q61" i="3"/>
  <c r="P61" i="3"/>
  <c r="R61" i="3"/>
  <c r="Q62" i="3"/>
  <c r="P62" i="3"/>
  <c r="R62" i="3"/>
  <c r="Q63" i="3"/>
  <c r="P63" i="3"/>
  <c r="R63" i="3"/>
  <c r="Q64" i="3"/>
  <c r="P64" i="3"/>
  <c r="R64" i="3"/>
  <c r="Q65" i="3"/>
  <c r="P65" i="3"/>
  <c r="R65" i="3"/>
  <c r="Q66" i="3"/>
  <c r="P66" i="3"/>
  <c r="R66" i="3"/>
  <c r="Q67" i="3"/>
  <c r="P67" i="3"/>
  <c r="R67" i="3"/>
  <c r="Q68" i="3"/>
  <c r="P68" i="3"/>
  <c r="R68" i="3"/>
  <c r="Q69" i="3"/>
  <c r="P69" i="3"/>
  <c r="R69" i="3"/>
  <c r="Q70" i="3"/>
  <c r="P70" i="3"/>
  <c r="R70" i="3"/>
  <c r="Q71" i="3"/>
  <c r="P71" i="3"/>
  <c r="R71" i="3"/>
  <c r="Q72" i="3"/>
  <c r="P72" i="3"/>
  <c r="R72" i="3"/>
  <c r="Q73" i="3"/>
  <c r="P73" i="3"/>
  <c r="R73" i="3"/>
  <c r="Q74" i="3"/>
  <c r="P74" i="3"/>
  <c r="R74" i="3"/>
  <c r="Q75" i="3"/>
  <c r="P75" i="3"/>
  <c r="R75" i="3"/>
  <c r="Q76" i="3"/>
  <c r="P76" i="3"/>
  <c r="R76" i="3"/>
  <c r="Q77" i="3"/>
  <c r="P77" i="3"/>
  <c r="R77" i="3"/>
  <c r="Q78" i="3"/>
  <c r="P78" i="3"/>
  <c r="R78" i="3"/>
  <c r="Q79" i="3"/>
  <c r="P79" i="3"/>
  <c r="R79" i="3"/>
  <c r="Q80" i="3"/>
  <c r="P80" i="3"/>
  <c r="R80" i="3"/>
  <c r="Q81" i="3"/>
  <c r="P81" i="3"/>
  <c r="R81" i="3"/>
  <c r="Q82" i="3"/>
  <c r="P82" i="3"/>
  <c r="R82" i="3"/>
  <c r="Q83" i="3"/>
  <c r="P83" i="3"/>
  <c r="R83" i="3"/>
  <c r="Q84" i="3"/>
  <c r="P84" i="3"/>
  <c r="R84" i="3"/>
  <c r="Q85" i="3"/>
  <c r="P85" i="3"/>
  <c r="R85" i="3"/>
  <c r="Q86" i="3"/>
  <c r="P86" i="3"/>
  <c r="R86" i="3"/>
  <c r="Q87" i="3"/>
  <c r="P87" i="3"/>
  <c r="R87" i="3"/>
  <c r="Q88" i="3"/>
  <c r="P88" i="3"/>
  <c r="R88" i="3"/>
  <c r="Q89" i="3"/>
  <c r="P89" i="3"/>
  <c r="R89" i="3"/>
  <c r="Q90" i="3"/>
  <c r="P90" i="3"/>
  <c r="R90" i="3"/>
  <c r="Q91" i="3"/>
  <c r="P91" i="3"/>
  <c r="R91" i="3"/>
  <c r="Q92" i="3"/>
  <c r="P92" i="3"/>
  <c r="R92" i="3"/>
  <c r="Q93" i="3"/>
  <c r="P93" i="3"/>
  <c r="R93" i="3"/>
  <c r="Q94" i="3"/>
  <c r="P94" i="3"/>
  <c r="R94" i="3"/>
  <c r="Q95" i="3"/>
  <c r="P95" i="3"/>
  <c r="R95" i="3"/>
  <c r="Q96" i="3"/>
  <c r="P96" i="3"/>
  <c r="R96" i="3"/>
  <c r="Q97" i="3"/>
  <c r="P97" i="3"/>
  <c r="R97" i="3"/>
  <c r="Q98" i="3"/>
  <c r="P98" i="3"/>
  <c r="R98" i="3"/>
  <c r="Q99" i="3"/>
  <c r="P99" i="3"/>
  <c r="R99" i="3"/>
  <c r="Q100" i="3"/>
  <c r="P100" i="3"/>
  <c r="R100" i="3"/>
  <c r="Q101" i="3"/>
  <c r="P101" i="3"/>
  <c r="R101" i="3"/>
  <c r="Q102" i="3"/>
  <c r="P102" i="3"/>
  <c r="R102" i="3"/>
  <c r="Q103" i="3"/>
  <c r="P103" i="3"/>
  <c r="R103" i="3"/>
  <c r="Q104" i="3"/>
  <c r="P104" i="3"/>
  <c r="R104" i="3"/>
  <c r="Q105" i="3"/>
  <c r="P105" i="3"/>
  <c r="R105" i="3"/>
  <c r="Q106" i="3"/>
  <c r="P106" i="3"/>
  <c r="R106" i="3"/>
  <c r="Q107" i="3"/>
  <c r="P107" i="3"/>
  <c r="R107" i="3"/>
  <c r="Q108" i="3"/>
  <c r="P108" i="3"/>
  <c r="R108" i="3"/>
  <c r="Q109" i="3"/>
  <c r="P109" i="3"/>
  <c r="R109" i="3"/>
  <c r="Q110" i="3"/>
  <c r="P110" i="3"/>
  <c r="R110" i="3"/>
  <c r="Q111" i="3"/>
  <c r="P111" i="3"/>
  <c r="R111" i="3"/>
  <c r="Q112" i="3"/>
  <c r="P112" i="3"/>
  <c r="R112" i="3"/>
  <c r="Q113" i="3"/>
  <c r="P113" i="3"/>
  <c r="R113" i="3"/>
  <c r="Q114" i="3"/>
  <c r="P114" i="3"/>
  <c r="R114" i="3"/>
  <c r="Q115" i="3"/>
  <c r="P115" i="3"/>
  <c r="R115" i="3"/>
  <c r="Q116" i="3"/>
  <c r="P116" i="3"/>
  <c r="R116" i="3"/>
  <c r="Q117" i="3"/>
  <c r="P117" i="3"/>
  <c r="R117" i="3"/>
  <c r="Q118" i="3"/>
  <c r="P118" i="3"/>
  <c r="R118" i="3"/>
  <c r="Q119" i="3"/>
  <c r="P119" i="3"/>
  <c r="R119" i="3"/>
  <c r="Q120" i="3"/>
  <c r="P120" i="3"/>
  <c r="R120" i="3"/>
  <c r="Q121" i="3"/>
  <c r="P121" i="3"/>
  <c r="R121" i="3"/>
  <c r="Q122" i="3"/>
  <c r="P122" i="3"/>
  <c r="R122" i="3"/>
  <c r="Q123" i="3"/>
  <c r="P123" i="3"/>
  <c r="R123" i="3"/>
  <c r="Q124" i="3"/>
  <c r="P124" i="3"/>
  <c r="R124" i="3"/>
  <c r="Q125" i="3"/>
  <c r="P125" i="3"/>
  <c r="R125" i="3"/>
  <c r="Q126" i="3"/>
  <c r="P126" i="3"/>
  <c r="R126" i="3"/>
  <c r="Q127" i="3"/>
  <c r="P127" i="3"/>
  <c r="R127" i="3"/>
  <c r="Q128" i="3"/>
  <c r="P128" i="3"/>
  <c r="R128" i="3"/>
  <c r="Q129" i="3"/>
  <c r="P129" i="3"/>
  <c r="R129" i="3"/>
  <c r="Q130" i="3"/>
  <c r="P130" i="3"/>
  <c r="R130" i="3"/>
  <c r="Q131" i="3"/>
  <c r="P131" i="3"/>
  <c r="R131" i="3"/>
  <c r="Q132" i="3"/>
  <c r="P132" i="3"/>
  <c r="R132" i="3"/>
  <c r="Q133" i="3"/>
  <c r="P133" i="3"/>
  <c r="R133" i="3"/>
  <c r="Q134" i="3"/>
  <c r="P134" i="3"/>
  <c r="R134" i="3"/>
  <c r="Q135" i="3"/>
  <c r="P135" i="3"/>
  <c r="R135" i="3"/>
  <c r="Q136" i="3"/>
  <c r="P136" i="3"/>
  <c r="R136" i="3"/>
  <c r="Q137" i="3"/>
  <c r="P137" i="3"/>
  <c r="R137" i="3"/>
  <c r="Q138" i="3"/>
  <c r="P138" i="3"/>
  <c r="R138" i="3"/>
  <c r="Q139" i="3"/>
  <c r="P139" i="3"/>
  <c r="R139" i="3"/>
  <c r="Q140" i="3"/>
  <c r="P140" i="3"/>
  <c r="R140" i="3"/>
  <c r="Q141" i="3"/>
  <c r="P141" i="3"/>
  <c r="R141" i="3"/>
  <c r="Q142" i="3"/>
  <c r="P142" i="3"/>
  <c r="R142" i="3"/>
  <c r="Q143" i="3"/>
  <c r="P143" i="3"/>
  <c r="R143" i="3"/>
  <c r="Q144" i="3"/>
  <c r="P144" i="3"/>
  <c r="R144" i="3"/>
  <c r="Q145" i="3"/>
  <c r="P145" i="3"/>
  <c r="R145" i="3"/>
  <c r="Q146" i="3"/>
  <c r="P146" i="3"/>
  <c r="R146" i="3"/>
  <c r="Q147" i="3"/>
  <c r="P147" i="3"/>
  <c r="R147" i="3"/>
  <c r="Q148" i="3"/>
  <c r="P148" i="3"/>
  <c r="R148" i="3"/>
  <c r="Q5" i="3"/>
  <c r="P5" i="3"/>
  <c r="R5" i="3"/>
  <c r="F22" i="1"/>
  <c r="F37" i="1"/>
  <c r="F7" i="1"/>
  <c r="F23" i="1"/>
  <c r="F38" i="1"/>
  <c r="F8" i="1"/>
  <c r="F24" i="1"/>
  <c r="F39" i="1"/>
  <c r="F9" i="1"/>
  <c r="F25" i="1"/>
  <c r="F40" i="1"/>
  <c r="F10" i="1"/>
  <c r="F26" i="1"/>
  <c r="F41" i="1"/>
  <c r="F11" i="1"/>
  <c r="F27" i="1"/>
  <c r="F42" i="1"/>
  <c r="F12" i="1"/>
  <c r="F28" i="1"/>
  <c r="F43" i="1"/>
  <c r="F13" i="1"/>
  <c r="F29" i="1"/>
  <c r="F44" i="1"/>
  <c r="F14" i="1"/>
  <c r="F30" i="1"/>
  <c r="F45" i="1"/>
  <c r="F15" i="1"/>
  <c r="F31" i="1"/>
  <c r="F46" i="1"/>
  <c r="F16" i="1"/>
  <c r="F32" i="1"/>
  <c r="F47" i="1"/>
  <c r="F17" i="1"/>
  <c r="F21" i="1"/>
  <c r="F36" i="1"/>
  <c r="F6" i="1"/>
  <c r="E22" i="1"/>
  <c r="E37" i="1"/>
  <c r="E7" i="1"/>
  <c r="E23" i="1"/>
  <c r="E38" i="1"/>
  <c r="E8" i="1"/>
  <c r="E24" i="1"/>
  <c r="E39" i="1"/>
  <c r="E9" i="1"/>
  <c r="E25" i="1"/>
  <c r="E40" i="1"/>
  <c r="E10" i="1"/>
  <c r="E26" i="1"/>
  <c r="E41" i="1"/>
  <c r="E11" i="1"/>
  <c r="E27" i="1"/>
  <c r="E42" i="1"/>
  <c r="E12" i="1"/>
  <c r="E28" i="1"/>
  <c r="E43" i="1"/>
  <c r="E13" i="1"/>
  <c r="E29" i="1"/>
  <c r="E44" i="1"/>
  <c r="E14" i="1"/>
  <c r="E30" i="1"/>
  <c r="E45" i="1"/>
  <c r="E15" i="1"/>
  <c r="E31" i="1"/>
  <c r="E46" i="1"/>
  <c r="E16" i="1"/>
  <c r="E32" i="1"/>
  <c r="E47" i="1"/>
  <c r="E17" i="1"/>
  <c r="E21" i="1"/>
  <c r="E36" i="1"/>
  <c r="E6" i="1"/>
  <c r="S6" i="3"/>
  <c r="T6" i="3"/>
  <c r="V6" i="3"/>
  <c r="Q6" i="4"/>
  <c r="P6" i="4"/>
  <c r="S6" i="4"/>
  <c r="T6" i="4"/>
  <c r="R6" i="4"/>
  <c r="V6" i="4"/>
  <c r="F3" i="2"/>
  <c r="U6" i="3"/>
  <c r="W6" i="3"/>
  <c r="U6" i="4"/>
  <c r="W6" i="4"/>
  <c r="G3" i="2"/>
  <c r="H3" i="2"/>
  <c r="S7" i="3"/>
  <c r="T7" i="3"/>
  <c r="V7" i="3"/>
  <c r="Q7" i="4"/>
  <c r="P7" i="4"/>
  <c r="S7" i="4"/>
  <c r="T7" i="4"/>
  <c r="R7" i="4"/>
  <c r="V7" i="4"/>
  <c r="F4" i="2"/>
  <c r="U7" i="3"/>
  <c r="W7" i="3"/>
  <c r="U7" i="4"/>
  <c r="W7" i="4"/>
  <c r="G4" i="2"/>
  <c r="H4" i="2"/>
  <c r="S8" i="3"/>
  <c r="T8" i="3"/>
  <c r="V8" i="3"/>
  <c r="Q8" i="4"/>
  <c r="P8" i="4"/>
  <c r="S8" i="4"/>
  <c r="T8" i="4"/>
  <c r="R8" i="4"/>
  <c r="V8" i="4"/>
  <c r="F5" i="2"/>
  <c r="U8" i="3"/>
  <c r="W8" i="3"/>
  <c r="U8" i="4"/>
  <c r="W8" i="4"/>
  <c r="G5" i="2"/>
  <c r="H5" i="2"/>
  <c r="S9" i="3"/>
  <c r="T9" i="3"/>
  <c r="V9" i="3"/>
  <c r="Q9" i="4"/>
  <c r="P9" i="4"/>
  <c r="S9" i="4"/>
  <c r="T9" i="4"/>
  <c r="R9" i="4"/>
  <c r="V9" i="4"/>
  <c r="F6" i="2"/>
  <c r="U9" i="3"/>
  <c r="W9" i="3"/>
  <c r="U9" i="4"/>
  <c r="W9" i="4"/>
  <c r="G6" i="2"/>
  <c r="H6" i="2"/>
  <c r="S10" i="3"/>
  <c r="T10" i="3"/>
  <c r="V10" i="3"/>
  <c r="Q10" i="4"/>
  <c r="P10" i="4"/>
  <c r="S10" i="4"/>
  <c r="T10" i="4"/>
  <c r="R10" i="4"/>
  <c r="V10" i="4"/>
  <c r="F7" i="2"/>
  <c r="U10" i="3"/>
  <c r="W10" i="3"/>
  <c r="U10" i="4"/>
  <c r="W10" i="4"/>
  <c r="G7" i="2"/>
  <c r="H7" i="2"/>
  <c r="S11" i="3"/>
  <c r="T11" i="3"/>
  <c r="V11" i="3"/>
  <c r="Q11" i="4"/>
  <c r="P11" i="4"/>
  <c r="S11" i="4"/>
  <c r="T11" i="4"/>
  <c r="R11" i="4"/>
  <c r="V11" i="4"/>
  <c r="F8" i="2"/>
  <c r="U11" i="3"/>
  <c r="W11" i="3"/>
  <c r="U11" i="4"/>
  <c r="W11" i="4"/>
  <c r="G8" i="2"/>
  <c r="H8" i="2"/>
  <c r="S12" i="3"/>
  <c r="T12" i="3"/>
  <c r="V12" i="3"/>
  <c r="Q12" i="4"/>
  <c r="P12" i="4"/>
  <c r="S12" i="4"/>
  <c r="T12" i="4"/>
  <c r="R12" i="4"/>
  <c r="V12" i="4"/>
  <c r="F9" i="2"/>
  <c r="U12" i="3"/>
  <c r="W12" i="3"/>
  <c r="U12" i="4"/>
  <c r="W12" i="4"/>
  <c r="G9" i="2"/>
  <c r="H9" i="2"/>
  <c r="S13" i="3"/>
  <c r="T13" i="3"/>
  <c r="V13" i="3"/>
  <c r="Q13" i="4"/>
  <c r="P13" i="4"/>
  <c r="S13" i="4"/>
  <c r="T13" i="4"/>
  <c r="R13" i="4"/>
  <c r="V13" i="4"/>
  <c r="F10" i="2"/>
  <c r="U13" i="3"/>
  <c r="W13" i="3"/>
  <c r="U13" i="4"/>
  <c r="W13" i="4"/>
  <c r="G10" i="2"/>
  <c r="H10" i="2"/>
  <c r="S14" i="3"/>
  <c r="T14" i="3"/>
  <c r="V14" i="3"/>
  <c r="Q14" i="4"/>
  <c r="P14" i="4"/>
  <c r="S14" i="4"/>
  <c r="T14" i="4"/>
  <c r="R14" i="4"/>
  <c r="V14" i="4"/>
  <c r="F11" i="2"/>
  <c r="U14" i="3"/>
  <c r="W14" i="3"/>
  <c r="U14" i="4"/>
  <c r="W14" i="4"/>
  <c r="G11" i="2"/>
  <c r="H11" i="2"/>
  <c r="S15" i="3"/>
  <c r="T15" i="3"/>
  <c r="V15" i="3"/>
  <c r="Q15" i="4"/>
  <c r="P15" i="4"/>
  <c r="S15" i="4"/>
  <c r="T15" i="4"/>
  <c r="R15" i="4"/>
  <c r="V15" i="4"/>
  <c r="F12" i="2"/>
  <c r="U15" i="3"/>
  <c r="W15" i="3"/>
  <c r="U15" i="4"/>
  <c r="W15" i="4"/>
  <c r="G12" i="2"/>
  <c r="H12" i="2"/>
  <c r="S16" i="3"/>
  <c r="T16" i="3"/>
  <c r="V16" i="3"/>
  <c r="Q16" i="4"/>
  <c r="P16" i="4"/>
  <c r="S16" i="4"/>
  <c r="T16" i="4"/>
  <c r="R16" i="4"/>
  <c r="V16" i="4"/>
  <c r="F13" i="2"/>
  <c r="U16" i="3"/>
  <c r="W16" i="3"/>
  <c r="U16" i="4"/>
  <c r="W16" i="4"/>
  <c r="G13" i="2"/>
  <c r="H13" i="2"/>
  <c r="S17" i="3"/>
  <c r="T17" i="3"/>
  <c r="V17" i="3"/>
  <c r="Q17" i="4"/>
  <c r="P17" i="4"/>
  <c r="S17" i="4"/>
  <c r="T17" i="4"/>
  <c r="R17" i="4"/>
  <c r="V17" i="4"/>
  <c r="F14" i="2"/>
  <c r="U17" i="3"/>
  <c r="W17" i="3"/>
  <c r="U17" i="4"/>
  <c r="W17" i="4"/>
  <c r="G14" i="2"/>
  <c r="H14" i="2"/>
  <c r="S18" i="3"/>
  <c r="T18" i="3"/>
  <c r="V18" i="3"/>
  <c r="Q18" i="4"/>
  <c r="P18" i="4"/>
  <c r="S18" i="4"/>
  <c r="T18" i="4"/>
  <c r="R18" i="4"/>
  <c r="V18" i="4"/>
  <c r="F15" i="2"/>
  <c r="U18" i="3"/>
  <c r="W18" i="3"/>
  <c r="U18" i="4"/>
  <c r="W18" i="4"/>
  <c r="G15" i="2"/>
  <c r="H15" i="2"/>
  <c r="S19" i="3"/>
  <c r="T19" i="3"/>
  <c r="V19" i="3"/>
  <c r="Q19" i="4"/>
  <c r="P19" i="4"/>
  <c r="S19" i="4"/>
  <c r="T19" i="4"/>
  <c r="R19" i="4"/>
  <c r="V19" i="4"/>
  <c r="F16" i="2"/>
  <c r="U19" i="3"/>
  <c r="W19" i="3"/>
  <c r="U19" i="4"/>
  <c r="W19" i="4"/>
  <c r="G16" i="2"/>
  <c r="H16" i="2"/>
  <c r="S20" i="3"/>
  <c r="T20" i="3"/>
  <c r="V20" i="3"/>
  <c r="Q20" i="4"/>
  <c r="P20" i="4"/>
  <c r="S20" i="4"/>
  <c r="T20" i="4"/>
  <c r="R20" i="4"/>
  <c r="V20" i="4"/>
  <c r="F17" i="2"/>
  <c r="U20" i="3"/>
  <c r="W20" i="3"/>
  <c r="U20" i="4"/>
  <c r="W20" i="4"/>
  <c r="G17" i="2"/>
  <c r="H17" i="2"/>
  <c r="S21" i="3"/>
  <c r="T21" i="3"/>
  <c r="V21" i="3"/>
  <c r="Q21" i="4"/>
  <c r="P21" i="4"/>
  <c r="S21" i="4"/>
  <c r="T21" i="4"/>
  <c r="R21" i="4"/>
  <c r="V21" i="4"/>
  <c r="F18" i="2"/>
  <c r="U21" i="3"/>
  <c r="W21" i="3"/>
  <c r="U21" i="4"/>
  <c r="W21" i="4"/>
  <c r="G18" i="2"/>
  <c r="H18" i="2"/>
  <c r="S22" i="3"/>
  <c r="T22" i="3"/>
  <c r="V22" i="3"/>
  <c r="Q22" i="4"/>
  <c r="P22" i="4"/>
  <c r="S22" i="4"/>
  <c r="T22" i="4"/>
  <c r="R22" i="4"/>
  <c r="V22" i="4"/>
  <c r="F19" i="2"/>
  <c r="U22" i="3"/>
  <c r="W22" i="3"/>
  <c r="U22" i="4"/>
  <c r="W22" i="4"/>
  <c r="G19" i="2"/>
  <c r="H19" i="2"/>
  <c r="S23" i="3"/>
  <c r="T23" i="3"/>
  <c r="V23" i="3"/>
  <c r="Q23" i="4"/>
  <c r="P23" i="4"/>
  <c r="S23" i="4"/>
  <c r="T23" i="4"/>
  <c r="R23" i="4"/>
  <c r="V23" i="4"/>
  <c r="F20" i="2"/>
  <c r="U23" i="3"/>
  <c r="W23" i="3"/>
  <c r="U23" i="4"/>
  <c r="W23" i="4"/>
  <c r="G20" i="2"/>
  <c r="H20" i="2"/>
  <c r="S24" i="3"/>
  <c r="T24" i="3"/>
  <c r="V24" i="3"/>
  <c r="Q24" i="4"/>
  <c r="P24" i="4"/>
  <c r="S24" i="4"/>
  <c r="T24" i="4"/>
  <c r="R24" i="4"/>
  <c r="V24" i="4"/>
  <c r="F21" i="2"/>
  <c r="U24" i="3"/>
  <c r="W24" i="3"/>
  <c r="U24" i="4"/>
  <c r="W24" i="4"/>
  <c r="G21" i="2"/>
  <c r="H21" i="2"/>
  <c r="S25" i="3"/>
  <c r="T25" i="3"/>
  <c r="V25" i="3"/>
  <c r="Q25" i="4"/>
  <c r="P25" i="4"/>
  <c r="S25" i="4"/>
  <c r="T25" i="4"/>
  <c r="R25" i="4"/>
  <c r="V25" i="4"/>
  <c r="F22" i="2"/>
  <c r="U25" i="3"/>
  <c r="W25" i="3"/>
  <c r="U25" i="4"/>
  <c r="W25" i="4"/>
  <c r="G22" i="2"/>
  <c r="H22" i="2"/>
  <c r="S26" i="3"/>
  <c r="T26" i="3"/>
  <c r="V26" i="3"/>
  <c r="Q26" i="4"/>
  <c r="P26" i="4"/>
  <c r="S26" i="4"/>
  <c r="T26" i="4"/>
  <c r="R26" i="4"/>
  <c r="V26" i="4"/>
  <c r="F23" i="2"/>
  <c r="U26" i="3"/>
  <c r="W26" i="3"/>
  <c r="U26" i="4"/>
  <c r="W26" i="4"/>
  <c r="G23" i="2"/>
  <c r="H23" i="2"/>
  <c r="S27" i="3"/>
  <c r="T27" i="3"/>
  <c r="V27" i="3"/>
  <c r="Q27" i="4"/>
  <c r="P27" i="4"/>
  <c r="S27" i="4"/>
  <c r="T27" i="4"/>
  <c r="R27" i="4"/>
  <c r="V27" i="4"/>
  <c r="F24" i="2"/>
  <c r="U27" i="3"/>
  <c r="W27" i="3"/>
  <c r="U27" i="4"/>
  <c r="W27" i="4"/>
  <c r="G24" i="2"/>
  <c r="H24" i="2"/>
  <c r="S28" i="3"/>
  <c r="T28" i="3"/>
  <c r="V28" i="3"/>
  <c r="Q28" i="4"/>
  <c r="P28" i="4"/>
  <c r="S28" i="4"/>
  <c r="T28" i="4"/>
  <c r="R28" i="4"/>
  <c r="V28" i="4"/>
  <c r="F25" i="2"/>
  <c r="U28" i="3"/>
  <c r="W28" i="3"/>
  <c r="U28" i="4"/>
  <c r="W28" i="4"/>
  <c r="G25" i="2"/>
  <c r="H25" i="2"/>
  <c r="S29" i="3"/>
  <c r="T29" i="3"/>
  <c r="V29" i="3"/>
  <c r="Q29" i="4"/>
  <c r="P29" i="4"/>
  <c r="S29" i="4"/>
  <c r="T29" i="4"/>
  <c r="R29" i="4"/>
  <c r="V29" i="4"/>
  <c r="F26" i="2"/>
  <c r="U29" i="3"/>
  <c r="W29" i="3"/>
  <c r="U29" i="4"/>
  <c r="W29" i="4"/>
  <c r="G26" i="2"/>
  <c r="H26" i="2"/>
  <c r="S30" i="3"/>
  <c r="T30" i="3"/>
  <c r="V30" i="3"/>
  <c r="Q30" i="4"/>
  <c r="P30" i="4"/>
  <c r="S30" i="4"/>
  <c r="T30" i="4"/>
  <c r="R30" i="4"/>
  <c r="V30" i="4"/>
  <c r="F27" i="2"/>
  <c r="U30" i="3"/>
  <c r="W30" i="3"/>
  <c r="U30" i="4"/>
  <c r="W30" i="4"/>
  <c r="G27" i="2"/>
  <c r="H27" i="2"/>
  <c r="S31" i="3"/>
  <c r="T31" i="3"/>
  <c r="V31" i="3"/>
  <c r="Q31" i="4"/>
  <c r="P31" i="4"/>
  <c r="S31" i="4"/>
  <c r="T31" i="4"/>
  <c r="R31" i="4"/>
  <c r="V31" i="4"/>
  <c r="F28" i="2"/>
  <c r="U31" i="3"/>
  <c r="W31" i="3"/>
  <c r="U31" i="4"/>
  <c r="W31" i="4"/>
  <c r="G28" i="2"/>
  <c r="H28" i="2"/>
  <c r="S32" i="3"/>
  <c r="T32" i="3"/>
  <c r="V32" i="3"/>
  <c r="S32" i="4"/>
  <c r="T32" i="4"/>
  <c r="V32" i="4"/>
  <c r="F29" i="2"/>
  <c r="U32" i="3"/>
  <c r="W32" i="3"/>
  <c r="U32" i="4"/>
  <c r="W32" i="4"/>
  <c r="G29" i="2"/>
  <c r="H29" i="2"/>
  <c r="S33" i="3"/>
  <c r="T33" i="3"/>
  <c r="V33" i="3"/>
  <c r="S33" i="4"/>
  <c r="T33" i="4"/>
  <c r="V33" i="4"/>
  <c r="F30" i="2"/>
  <c r="U33" i="3"/>
  <c r="W33" i="3"/>
  <c r="U33" i="4"/>
  <c r="W33" i="4"/>
  <c r="G30" i="2"/>
  <c r="H30" i="2"/>
  <c r="S34" i="3"/>
  <c r="T34" i="3"/>
  <c r="V34" i="3"/>
  <c r="S34" i="4"/>
  <c r="T34" i="4"/>
  <c r="V34" i="4"/>
  <c r="F31" i="2"/>
  <c r="U34" i="3"/>
  <c r="W34" i="3"/>
  <c r="U34" i="4"/>
  <c r="W34" i="4"/>
  <c r="G31" i="2"/>
  <c r="H31" i="2"/>
  <c r="S35" i="3"/>
  <c r="T35" i="3"/>
  <c r="V35" i="3"/>
  <c r="S35" i="4"/>
  <c r="T35" i="4"/>
  <c r="V35" i="4"/>
  <c r="F32" i="2"/>
  <c r="U35" i="3"/>
  <c r="W35" i="3"/>
  <c r="U35" i="4"/>
  <c r="W35" i="4"/>
  <c r="G32" i="2"/>
  <c r="H32" i="2"/>
  <c r="S36" i="3"/>
  <c r="T36" i="3"/>
  <c r="V36" i="3"/>
  <c r="S36" i="4"/>
  <c r="T36" i="4"/>
  <c r="V36" i="4"/>
  <c r="F33" i="2"/>
  <c r="U36" i="3"/>
  <c r="W36" i="3"/>
  <c r="U36" i="4"/>
  <c r="W36" i="4"/>
  <c r="G33" i="2"/>
  <c r="H33" i="2"/>
  <c r="S37" i="3"/>
  <c r="T37" i="3"/>
  <c r="V37" i="3"/>
  <c r="S37" i="4"/>
  <c r="T37" i="4"/>
  <c r="V37" i="4"/>
  <c r="F34" i="2"/>
  <c r="U37" i="3"/>
  <c r="W37" i="3"/>
  <c r="U37" i="4"/>
  <c r="W37" i="4"/>
  <c r="G34" i="2"/>
  <c r="H34" i="2"/>
  <c r="S38" i="3"/>
  <c r="T38" i="3"/>
  <c r="V38" i="3"/>
  <c r="S38" i="4"/>
  <c r="T38" i="4"/>
  <c r="V38" i="4"/>
  <c r="F35" i="2"/>
  <c r="U38" i="3"/>
  <c r="W38" i="3"/>
  <c r="U38" i="4"/>
  <c r="W38" i="4"/>
  <c r="G35" i="2"/>
  <c r="H35" i="2"/>
  <c r="S39" i="3"/>
  <c r="T39" i="3"/>
  <c r="V39" i="3"/>
  <c r="S39" i="4"/>
  <c r="T39" i="4"/>
  <c r="V39" i="4"/>
  <c r="F36" i="2"/>
  <c r="U39" i="3"/>
  <c r="W39" i="3"/>
  <c r="U39" i="4"/>
  <c r="W39" i="4"/>
  <c r="G36" i="2"/>
  <c r="H36" i="2"/>
  <c r="S40" i="3"/>
  <c r="T40" i="3"/>
  <c r="V40" i="3"/>
  <c r="S40" i="4"/>
  <c r="T40" i="4"/>
  <c r="V40" i="4"/>
  <c r="F37" i="2"/>
  <c r="U40" i="3"/>
  <c r="W40" i="3"/>
  <c r="U40" i="4"/>
  <c r="W40" i="4"/>
  <c r="G37" i="2"/>
  <c r="H37" i="2"/>
  <c r="S41" i="3"/>
  <c r="T41" i="3"/>
  <c r="V41" i="3"/>
  <c r="S41" i="4"/>
  <c r="T41" i="4"/>
  <c r="V41" i="4"/>
  <c r="F38" i="2"/>
  <c r="U41" i="3"/>
  <c r="W41" i="3"/>
  <c r="U41" i="4"/>
  <c r="W41" i="4"/>
  <c r="G38" i="2"/>
  <c r="H38" i="2"/>
  <c r="S42" i="3"/>
  <c r="T42" i="3"/>
  <c r="V42" i="3"/>
  <c r="S42" i="4"/>
  <c r="T42" i="4"/>
  <c r="V42" i="4"/>
  <c r="F39" i="2"/>
  <c r="U42" i="3"/>
  <c r="W42" i="3"/>
  <c r="U42" i="4"/>
  <c r="W42" i="4"/>
  <c r="G39" i="2"/>
  <c r="H39" i="2"/>
  <c r="S43" i="3"/>
  <c r="T43" i="3"/>
  <c r="V43" i="3"/>
  <c r="S43" i="4"/>
  <c r="T43" i="4"/>
  <c r="V43" i="4"/>
  <c r="F40" i="2"/>
  <c r="U43" i="3"/>
  <c r="W43" i="3"/>
  <c r="U43" i="4"/>
  <c r="W43" i="4"/>
  <c r="G40" i="2"/>
  <c r="H40" i="2"/>
  <c r="S44" i="3"/>
  <c r="T44" i="3"/>
  <c r="V44" i="3"/>
  <c r="S44" i="4"/>
  <c r="T44" i="4"/>
  <c r="V44" i="4"/>
  <c r="F41" i="2"/>
  <c r="U44" i="3"/>
  <c r="W44" i="3"/>
  <c r="U44" i="4"/>
  <c r="W44" i="4"/>
  <c r="G41" i="2"/>
  <c r="H41" i="2"/>
  <c r="S45" i="3"/>
  <c r="T45" i="3"/>
  <c r="V45" i="3"/>
  <c r="S45" i="4"/>
  <c r="T45" i="4"/>
  <c r="V45" i="4"/>
  <c r="F42" i="2"/>
  <c r="U45" i="3"/>
  <c r="W45" i="3"/>
  <c r="U45" i="4"/>
  <c r="W45" i="4"/>
  <c r="G42" i="2"/>
  <c r="H42" i="2"/>
  <c r="S46" i="3"/>
  <c r="T46" i="3"/>
  <c r="V46" i="3"/>
  <c r="S46" i="4"/>
  <c r="T46" i="4"/>
  <c r="V46" i="4"/>
  <c r="F43" i="2"/>
  <c r="U46" i="3"/>
  <c r="W46" i="3"/>
  <c r="U46" i="4"/>
  <c r="W46" i="4"/>
  <c r="G43" i="2"/>
  <c r="H43" i="2"/>
  <c r="S47" i="3"/>
  <c r="T47" i="3"/>
  <c r="V47" i="3"/>
  <c r="S47" i="4"/>
  <c r="T47" i="4"/>
  <c r="V47" i="4"/>
  <c r="F44" i="2"/>
  <c r="U47" i="3"/>
  <c r="W47" i="3"/>
  <c r="U47" i="4"/>
  <c r="W47" i="4"/>
  <c r="G44" i="2"/>
  <c r="H44" i="2"/>
  <c r="S48" i="3"/>
  <c r="T48" i="3"/>
  <c r="V48" i="3"/>
  <c r="S48" i="4"/>
  <c r="T48" i="4"/>
  <c r="V48" i="4"/>
  <c r="F45" i="2"/>
  <c r="U48" i="3"/>
  <c r="W48" i="3"/>
  <c r="U48" i="4"/>
  <c r="W48" i="4"/>
  <c r="G45" i="2"/>
  <c r="H45" i="2"/>
  <c r="S49" i="3"/>
  <c r="T49" i="3"/>
  <c r="V49" i="3"/>
  <c r="S49" i="4"/>
  <c r="T49" i="4"/>
  <c r="V49" i="4"/>
  <c r="F46" i="2"/>
  <c r="U49" i="3"/>
  <c r="W49" i="3"/>
  <c r="U49" i="4"/>
  <c r="W49" i="4"/>
  <c r="G46" i="2"/>
  <c r="H46" i="2"/>
  <c r="S50" i="3"/>
  <c r="T50" i="3"/>
  <c r="V50" i="3"/>
  <c r="S50" i="4"/>
  <c r="T50" i="4"/>
  <c r="V50" i="4"/>
  <c r="F47" i="2"/>
  <c r="U50" i="3"/>
  <c r="W50" i="3"/>
  <c r="U50" i="4"/>
  <c r="W50" i="4"/>
  <c r="G47" i="2"/>
  <c r="H47" i="2"/>
  <c r="S51" i="3"/>
  <c r="T51" i="3"/>
  <c r="V51" i="3"/>
  <c r="S51" i="4"/>
  <c r="T51" i="4"/>
  <c r="V51" i="4"/>
  <c r="F48" i="2"/>
  <c r="U51" i="3"/>
  <c r="W51" i="3"/>
  <c r="U51" i="4"/>
  <c r="W51" i="4"/>
  <c r="G48" i="2"/>
  <c r="H48" i="2"/>
  <c r="S52" i="3"/>
  <c r="T52" i="3"/>
  <c r="V52" i="3"/>
  <c r="S52" i="4"/>
  <c r="T52" i="4"/>
  <c r="V52" i="4"/>
  <c r="F49" i="2"/>
  <c r="U52" i="3"/>
  <c r="W52" i="3"/>
  <c r="U52" i="4"/>
  <c r="W52" i="4"/>
  <c r="G49" i="2"/>
  <c r="H49" i="2"/>
  <c r="S53" i="3"/>
  <c r="T53" i="3"/>
  <c r="V53" i="3"/>
  <c r="S53" i="4"/>
  <c r="T53" i="4"/>
  <c r="V53" i="4"/>
  <c r="F50" i="2"/>
  <c r="U53" i="3"/>
  <c r="W53" i="3"/>
  <c r="U53" i="4"/>
  <c r="W53" i="4"/>
  <c r="G50" i="2"/>
  <c r="H50" i="2"/>
  <c r="S54" i="3"/>
  <c r="T54" i="3"/>
  <c r="V54" i="3"/>
  <c r="S54" i="4"/>
  <c r="T54" i="4"/>
  <c r="V54" i="4"/>
  <c r="F51" i="2"/>
  <c r="U54" i="3"/>
  <c r="W54" i="3"/>
  <c r="U54" i="4"/>
  <c r="W54" i="4"/>
  <c r="G51" i="2"/>
  <c r="H51" i="2"/>
  <c r="S55" i="3"/>
  <c r="T55" i="3"/>
  <c r="V55" i="3"/>
  <c r="S55" i="4"/>
  <c r="T55" i="4"/>
  <c r="V55" i="4"/>
  <c r="F52" i="2"/>
  <c r="U55" i="3"/>
  <c r="W55" i="3"/>
  <c r="U55" i="4"/>
  <c r="W55" i="4"/>
  <c r="G52" i="2"/>
  <c r="H52" i="2"/>
  <c r="S57" i="3"/>
  <c r="T57" i="3"/>
  <c r="V57" i="3"/>
  <c r="S57" i="4"/>
  <c r="T57" i="4"/>
  <c r="V57" i="4"/>
  <c r="F54" i="2"/>
  <c r="U57" i="3"/>
  <c r="W57" i="3"/>
  <c r="U57" i="4"/>
  <c r="W57" i="4"/>
  <c r="G54" i="2"/>
  <c r="H54" i="2"/>
  <c r="S58" i="3"/>
  <c r="T58" i="3"/>
  <c r="V58" i="3"/>
  <c r="S58" i="4"/>
  <c r="T58" i="4"/>
  <c r="V58" i="4"/>
  <c r="F55" i="2"/>
  <c r="U58" i="3"/>
  <c r="W58" i="3"/>
  <c r="U58" i="4"/>
  <c r="W58" i="4"/>
  <c r="G55" i="2"/>
  <c r="H55" i="2"/>
  <c r="S59" i="3"/>
  <c r="T59" i="3"/>
  <c r="V59" i="3"/>
  <c r="S59" i="4"/>
  <c r="T59" i="4"/>
  <c r="V59" i="4"/>
  <c r="F56" i="2"/>
  <c r="U59" i="3"/>
  <c r="W59" i="3"/>
  <c r="U59" i="4"/>
  <c r="W59" i="4"/>
  <c r="G56" i="2"/>
  <c r="H56" i="2"/>
  <c r="S60" i="3"/>
  <c r="T60" i="3"/>
  <c r="V60" i="3"/>
  <c r="S60" i="4"/>
  <c r="T60" i="4"/>
  <c r="V60" i="4"/>
  <c r="F57" i="2"/>
  <c r="U60" i="3"/>
  <c r="W60" i="3"/>
  <c r="U60" i="4"/>
  <c r="W60" i="4"/>
  <c r="G57" i="2"/>
  <c r="H57" i="2"/>
  <c r="S61" i="3"/>
  <c r="T61" i="3"/>
  <c r="V61" i="3"/>
  <c r="S61" i="4"/>
  <c r="T61" i="4"/>
  <c r="V61" i="4"/>
  <c r="F58" i="2"/>
  <c r="U61" i="3"/>
  <c r="W61" i="3"/>
  <c r="U61" i="4"/>
  <c r="W61" i="4"/>
  <c r="G58" i="2"/>
  <c r="H58" i="2"/>
  <c r="S62" i="3"/>
  <c r="T62" i="3"/>
  <c r="V62" i="3"/>
  <c r="S62" i="4"/>
  <c r="T62" i="4"/>
  <c r="V62" i="4"/>
  <c r="F59" i="2"/>
  <c r="U62" i="3"/>
  <c r="W62" i="3"/>
  <c r="U62" i="4"/>
  <c r="W62" i="4"/>
  <c r="G59" i="2"/>
  <c r="H59" i="2"/>
  <c r="S63" i="3"/>
  <c r="T63" i="3"/>
  <c r="V63" i="3"/>
  <c r="S63" i="4"/>
  <c r="T63" i="4"/>
  <c r="V63" i="4"/>
  <c r="F60" i="2"/>
  <c r="U63" i="3"/>
  <c r="W63" i="3"/>
  <c r="U63" i="4"/>
  <c r="W63" i="4"/>
  <c r="G60" i="2"/>
  <c r="H60" i="2"/>
  <c r="S64" i="3"/>
  <c r="T64" i="3"/>
  <c r="V64" i="3"/>
  <c r="S64" i="4"/>
  <c r="T64" i="4"/>
  <c r="V64" i="4"/>
  <c r="F61" i="2"/>
  <c r="U64" i="3"/>
  <c r="W64" i="3"/>
  <c r="U64" i="4"/>
  <c r="W64" i="4"/>
  <c r="G61" i="2"/>
  <c r="H61" i="2"/>
  <c r="S65" i="3"/>
  <c r="T65" i="3"/>
  <c r="V65" i="3"/>
  <c r="S65" i="4"/>
  <c r="T65" i="4"/>
  <c r="V65" i="4"/>
  <c r="F62" i="2"/>
  <c r="U65" i="3"/>
  <c r="W65" i="3"/>
  <c r="U65" i="4"/>
  <c r="W65" i="4"/>
  <c r="G62" i="2"/>
  <c r="H62" i="2"/>
  <c r="S66" i="3"/>
  <c r="T66" i="3"/>
  <c r="V66" i="3"/>
  <c r="S66" i="4"/>
  <c r="T66" i="4"/>
  <c r="V66" i="4"/>
  <c r="F63" i="2"/>
  <c r="U66" i="3"/>
  <c r="W66" i="3"/>
  <c r="U66" i="4"/>
  <c r="W66" i="4"/>
  <c r="G63" i="2"/>
  <c r="H63" i="2"/>
  <c r="S67" i="3"/>
  <c r="T67" i="3"/>
  <c r="V67" i="3"/>
  <c r="S67" i="4"/>
  <c r="T67" i="4"/>
  <c r="V67" i="4"/>
  <c r="F64" i="2"/>
  <c r="U67" i="3"/>
  <c r="W67" i="3"/>
  <c r="U67" i="4"/>
  <c r="W67" i="4"/>
  <c r="G64" i="2"/>
  <c r="H64" i="2"/>
  <c r="S68" i="3"/>
  <c r="T68" i="3"/>
  <c r="V68" i="3"/>
  <c r="S68" i="4"/>
  <c r="T68" i="4"/>
  <c r="V68" i="4"/>
  <c r="F65" i="2"/>
  <c r="U68" i="3"/>
  <c r="W68" i="3"/>
  <c r="U68" i="4"/>
  <c r="W68" i="4"/>
  <c r="G65" i="2"/>
  <c r="H65" i="2"/>
  <c r="S69" i="3"/>
  <c r="T69" i="3"/>
  <c r="V69" i="3"/>
  <c r="S69" i="4"/>
  <c r="T69" i="4"/>
  <c r="V69" i="4"/>
  <c r="F66" i="2"/>
  <c r="U69" i="3"/>
  <c r="W69" i="3"/>
  <c r="U69" i="4"/>
  <c r="W69" i="4"/>
  <c r="G66" i="2"/>
  <c r="H66" i="2"/>
  <c r="S70" i="3"/>
  <c r="T70" i="3"/>
  <c r="V70" i="3"/>
  <c r="S70" i="4"/>
  <c r="T70" i="4"/>
  <c r="V70" i="4"/>
  <c r="F67" i="2"/>
  <c r="U70" i="3"/>
  <c r="W70" i="3"/>
  <c r="U70" i="4"/>
  <c r="W70" i="4"/>
  <c r="G67" i="2"/>
  <c r="H67" i="2"/>
  <c r="S71" i="3"/>
  <c r="T71" i="3"/>
  <c r="V71" i="3"/>
  <c r="S71" i="4"/>
  <c r="T71" i="4"/>
  <c r="V71" i="4"/>
  <c r="F68" i="2"/>
  <c r="U71" i="3"/>
  <c r="W71" i="3"/>
  <c r="U71" i="4"/>
  <c r="W71" i="4"/>
  <c r="G68" i="2"/>
  <c r="H68" i="2"/>
  <c r="S72" i="3"/>
  <c r="T72" i="3"/>
  <c r="V72" i="3"/>
  <c r="S72" i="4"/>
  <c r="T72" i="4"/>
  <c r="V72" i="4"/>
  <c r="F69" i="2"/>
  <c r="U72" i="3"/>
  <c r="W72" i="3"/>
  <c r="U72" i="4"/>
  <c r="W72" i="4"/>
  <c r="G69" i="2"/>
  <c r="H69" i="2"/>
  <c r="S73" i="3"/>
  <c r="T73" i="3"/>
  <c r="V73" i="3"/>
  <c r="S73" i="4"/>
  <c r="T73" i="4"/>
  <c r="V73" i="4"/>
  <c r="F70" i="2"/>
  <c r="U73" i="3"/>
  <c r="W73" i="3"/>
  <c r="U73" i="4"/>
  <c r="W73" i="4"/>
  <c r="G70" i="2"/>
  <c r="H70" i="2"/>
  <c r="S74" i="3"/>
  <c r="T74" i="3"/>
  <c r="V74" i="3"/>
  <c r="S74" i="4"/>
  <c r="T74" i="4"/>
  <c r="V74" i="4"/>
  <c r="F71" i="2"/>
  <c r="U74" i="3"/>
  <c r="W74" i="3"/>
  <c r="U74" i="4"/>
  <c r="W74" i="4"/>
  <c r="G71" i="2"/>
  <c r="H71" i="2"/>
  <c r="S75" i="3"/>
  <c r="T75" i="3"/>
  <c r="V75" i="3"/>
  <c r="S75" i="4"/>
  <c r="T75" i="4"/>
  <c r="V75" i="4"/>
  <c r="F72" i="2"/>
  <c r="U75" i="3"/>
  <c r="W75" i="3"/>
  <c r="U75" i="4"/>
  <c r="W75" i="4"/>
  <c r="G72" i="2"/>
  <c r="H72" i="2"/>
  <c r="S76" i="3"/>
  <c r="T76" i="3"/>
  <c r="V76" i="3"/>
  <c r="S76" i="4"/>
  <c r="T76" i="4"/>
  <c r="V76" i="4"/>
  <c r="F73" i="2"/>
  <c r="U76" i="3"/>
  <c r="W76" i="3"/>
  <c r="U76" i="4"/>
  <c r="W76" i="4"/>
  <c r="G73" i="2"/>
  <c r="H73" i="2"/>
  <c r="S77" i="3"/>
  <c r="T77" i="3"/>
  <c r="V77" i="3"/>
  <c r="S77" i="4"/>
  <c r="T77" i="4"/>
  <c r="V77" i="4"/>
  <c r="F74" i="2"/>
  <c r="U77" i="3"/>
  <c r="W77" i="3"/>
  <c r="U77" i="4"/>
  <c r="W77" i="4"/>
  <c r="G74" i="2"/>
  <c r="H74" i="2"/>
  <c r="S78" i="3"/>
  <c r="T78" i="3"/>
  <c r="V78" i="3"/>
  <c r="S78" i="4"/>
  <c r="T78" i="4"/>
  <c r="V78" i="4"/>
  <c r="F75" i="2"/>
  <c r="U78" i="3"/>
  <c r="W78" i="3"/>
  <c r="U78" i="4"/>
  <c r="W78" i="4"/>
  <c r="G75" i="2"/>
  <c r="H75" i="2"/>
  <c r="S79" i="3"/>
  <c r="T79" i="3"/>
  <c r="V79" i="3"/>
  <c r="S79" i="4"/>
  <c r="T79" i="4"/>
  <c r="V79" i="4"/>
  <c r="F76" i="2"/>
  <c r="U79" i="3"/>
  <c r="W79" i="3"/>
  <c r="U79" i="4"/>
  <c r="W79" i="4"/>
  <c r="G76" i="2"/>
  <c r="H76" i="2"/>
  <c r="S80" i="3"/>
  <c r="T80" i="3"/>
  <c r="V80" i="3"/>
  <c r="S80" i="4"/>
  <c r="T80" i="4"/>
  <c r="V80" i="4"/>
  <c r="F77" i="2"/>
  <c r="U80" i="3"/>
  <c r="W80" i="3"/>
  <c r="U80" i="4"/>
  <c r="W80" i="4"/>
  <c r="G77" i="2"/>
  <c r="H77" i="2"/>
  <c r="S81" i="3"/>
  <c r="T81" i="3"/>
  <c r="V81" i="3"/>
  <c r="S81" i="4"/>
  <c r="T81" i="4"/>
  <c r="V81" i="4"/>
  <c r="F78" i="2"/>
  <c r="U81" i="3"/>
  <c r="W81" i="3"/>
  <c r="U81" i="4"/>
  <c r="W81" i="4"/>
  <c r="G78" i="2"/>
  <c r="H78" i="2"/>
  <c r="S82" i="3"/>
  <c r="T82" i="3"/>
  <c r="V82" i="3"/>
  <c r="S82" i="4"/>
  <c r="T82" i="4"/>
  <c r="V82" i="4"/>
  <c r="F79" i="2"/>
  <c r="U82" i="3"/>
  <c r="W82" i="3"/>
  <c r="U82" i="4"/>
  <c r="W82" i="4"/>
  <c r="G79" i="2"/>
  <c r="H79" i="2"/>
  <c r="S83" i="3"/>
  <c r="T83" i="3"/>
  <c r="V83" i="3"/>
  <c r="U83" i="3"/>
  <c r="W83" i="3"/>
  <c r="S84" i="3"/>
  <c r="T84" i="3"/>
  <c r="V84" i="3"/>
  <c r="U84" i="3"/>
  <c r="W84" i="3"/>
  <c r="S85" i="3"/>
  <c r="T85" i="3"/>
  <c r="V85" i="3"/>
  <c r="S85" i="4"/>
  <c r="T85" i="4"/>
  <c r="V85" i="4"/>
  <c r="F82" i="2"/>
  <c r="U85" i="3"/>
  <c r="W85" i="3"/>
  <c r="U85" i="4"/>
  <c r="W85" i="4"/>
  <c r="G82" i="2"/>
  <c r="H82" i="2"/>
  <c r="S86" i="3"/>
  <c r="T86" i="3"/>
  <c r="V86" i="3"/>
  <c r="U86" i="3"/>
  <c r="W86" i="3"/>
  <c r="S87" i="3"/>
  <c r="T87" i="3"/>
  <c r="V87" i="3"/>
  <c r="S87" i="4"/>
  <c r="T87" i="4"/>
  <c r="V87" i="4"/>
  <c r="F84" i="2"/>
  <c r="U87" i="3"/>
  <c r="W87" i="3"/>
  <c r="U87" i="4"/>
  <c r="W87" i="4"/>
  <c r="G84" i="2"/>
  <c r="H84" i="2"/>
  <c r="S88" i="3"/>
  <c r="T88" i="3"/>
  <c r="V88" i="3"/>
  <c r="S88" i="4"/>
  <c r="T88" i="4"/>
  <c r="V88" i="4"/>
  <c r="F85" i="2"/>
  <c r="U88" i="3"/>
  <c r="W88" i="3"/>
  <c r="U88" i="4"/>
  <c r="W88" i="4"/>
  <c r="G85" i="2"/>
  <c r="H85" i="2"/>
  <c r="S89" i="3"/>
  <c r="T89" i="3"/>
  <c r="V89" i="3"/>
  <c r="S89" i="4"/>
  <c r="T89" i="4"/>
  <c r="V89" i="4"/>
  <c r="F86" i="2"/>
  <c r="U89" i="3"/>
  <c r="W89" i="3"/>
  <c r="U89" i="4"/>
  <c r="W89" i="4"/>
  <c r="G86" i="2"/>
  <c r="H86" i="2"/>
  <c r="S90" i="3"/>
  <c r="T90" i="3"/>
  <c r="V90" i="3"/>
  <c r="S90" i="4"/>
  <c r="T90" i="4"/>
  <c r="V90" i="4"/>
  <c r="F87" i="2"/>
  <c r="U90" i="3"/>
  <c r="W90" i="3"/>
  <c r="U90" i="4"/>
  <c r="W90" i="4"/>
  <c r="G87" i="2"/>
  <c r="H87" i="2"/>
  <c r="S91" i="3"/>
  <c r="T91" i="3"/>
  <c r="V91" i="3"/>
  <c r="S91" i="4"/>
  <c r="T91" i="4"/>
  <c r="V91" i="4"/>
  <c r="F88" i="2"/>
  <c r="U91" i="3"/>
  <c r="W91" i="3"/>
  <c r="U91" i="4"/>
  <c r="W91" i="4"/>
  <c r="G88" i="2"/>
  <c r="H88" i="2"/>
  <c r="S92" i="3"/>
  <c r="T92" i="3"/>
  <c r="V92" i="3"/>
  <c r="S92" i="4"/>
  <c r="T92" i="4"/>
  <c r="V92" i="4"/>
  <c r="F89" i="2"/>
  <c r="U92" i="3"/>
  <c r="W92" i="3"/>
  <c r="U92" i="4"/>
  <c r="W92" i="4"/>
  <c r="G89" i="2"/>
  <c r="H89" i="2"/>
  <c r="S93" i="3"/>
  <c r="T93" i="3"/>
  <c r="V93" i="3"/>
  <c r="S93" i="4"/>
  <c r="T93" i="4"/>
  <c r="V93" i="4"/>
  <c r="F90" i="2"/>
  <c r="U93" i="3"/>
  <c r="W93" i="3"/>
  <c r="U93" i="4"/>
  <c r="W93" i="4"/>
  <c r="G90" i="2"/>
  <c r="H90" i="2"/>
  <c r="S94" i="3"/>
  <c r="T94" i="3"/>
  <c r="V94" i="3"/>
  <c r="S94" i="4"/>
  <c r="T94" i="4"/>
  <c r="V94" i="4"/>
  <c r="F91" i="2"/>
  <c r="U94" i="3"/>
  <c r="W94" i="3"/>
  <c r="U94" i="4"/>
  <c r="W94" i="4"/>
  <c r="G91" i="2"/>
  <c r="H91" i="2"/>
  <c r="S95" i="3"/>
  <c r="T95" i="3"/>
  <c r="V95" i="3"/>
  <c r="S95" i="4"/>
  <c r="T95" i="4"/>
  <c r="V95" i="4"/>
  <c r="F92" i="2"/>
  <c r="U95" i="3"/>
  <c r="W95" i="3"/>
  <c r="U95" i="4"/>
  <c r="W95" i="4"/>
  <c r="G92" i="2"/>
  <c r="H92" i="2"/>
  <c r="S96" i="3"/>
  <c r="T96" i="3"/>
  <c r="V96" i="3"/>
  <c r="S96" i="4"/>
  <c r="T96" i="4"/>
  <c r="V96" i="4"/>
  <c r="F93" i="2"/>
  <c r="U96" i="3"/>
  <c r="W96" i="3"/>
  <c r="U96" i="4"/>
  <c r="W96" i="4"/>
  <c r="G93" i="2"/>
  <c r="H93" i="2"/>
  <c r="S97" i="3"/>
  <c r="T97" i="3"/>
  <c r="V97" i="3"/>
  <c r="S97" i="4"/>
  <c r="T97" i="4"/>
  <c r="V97" i="4"/>
  <c r="F94" i="2"/>
  <c r="U97" i="3"/>
  <c r="W97" i="3"/>
  <c r="U97" i="4"/>
  <c r="W97" i="4"/>
  <c r="G94" i="2"/>
  <c r="H94" i="2"/>
  <c r="S98" i="3"/>
  <c r="T98" i="3"/>
  <c r="V98" i="3"/>
  <c r="S98" i="4"/>
  <c r="T98" i="4"/>
  <c r="V98" i="4"/>
  <c r="F95" i="2"/>
  <c r="U98" i="3"/>
  <c r="W98" i="3"/>
  <c r="U98" i="4"/>
  <c r="W98" i="4"/>
  <c r="G95" i="2"/>
  <c r="H95" i="2"/>
  <c r="S99" i="3"/>
  <c r="T99" i="3"/>
  <c r="V99" i="3"/>
  <c r="S99" i="4"/>
  <c r="T99" i="4"/>
  <c r="V99" i="4"/>
  <c r="F96" i="2"/>
  <c r="U99" i="3"/>
  <c r="W99" i="3"/>
  <c r="U99" i="4"/>
  <c r="W99" i="4"/>
  <c r="G96" i="2"/>
  <c r="H96" i="2"/>
  <c r="S100" i="3"/>
  <c r="T100" i="3"/>
  <c r="V100" i="3"/>
  <c r="S100" i="4"/>
  <c r="T100" i="4"/>
  <c r="V100" i="4"/>
  <c r="F97" i="2"/>
  <c r="U100" i="3"/>
  <c r="W100" i="3"/>
  <c r="U100" i="4"/>
  <c r="W100" i="4"/>
  <c r="G97" i="2"/>
  <c r="H97" i="2"/>
  <c r="S101" i="3"/>
  <c r="T101" i="3"/>
  <c r="V101" i="3"/>
  <c r="S101" i="4"/>
  <c r="T101" i="4"/>
  <c r="V101" i="4"/>
  <c r="F98" i="2"/>
  <c r="U101" i="3"/>
  <c r="W101" i="3"/>
  <c r="U101" i="4"/>
  <c r="W101" i="4"/>
  <c r="G98" i="2"/>
  <c r="H98" i="2"/>
  <c r="S102" i="3"/>
  <c r="T102" i="3"/>
  <c r="V102" i="3"/>
  <c r="S102" i="4"/>
  <c r="T102" i="4"/>
  <c r="V102" i="4"/>
  <c r="F99" i="2"/>
  <c r="U102" i="3"/>
  <c r="W102" i="3"/>
  <c r="U102" i="4"/>
  <c r="W102" i="4"/>
  <c r="G99" i="2"/>
  <c r="H99" i="2"/>
  <c r="S103" i="3"/>
  <c r="T103" i="3"/>
  <c r="V103" i="3"/>
  <c r="S103" i="4"/>
  <c r="T103" i="4"/>
  <c r="V103" i="4"/>
  <c r="F100" i="2"/>
  <c r="U103" i="3"/>
  <c r="W103" i="3"/>
  <c r="U103" i="4"/>
  <c r="W103" i="4"/>
  <c r="G100" i="2"/>
  <c r="H100" i="2"/>
  <c r="S104" i="3"/>
  <c r="T104" i="3"/>
  <c r="V104" i="3"/>
  <c r="S104" i="4"/>
  <c r="T104" i="4"/>
  <c r="V104" i="4"/>
  <c r="F101" i="2"/>
  <c r="U104" i="3"/>
  <c r="W104" i="3"/>
  <c r="U104" i="4"/>
  <c r="W104" i="4"/>
  <c r="G101" i="2"/>
  <c r="H101" i="2"/>
  <c r="S105" i="3"/>
  <c r="T105" i="3"/>
  <c r="V105" i="3"/>
  <c r="U105" i="3"/>
  <c r="W105" i="3"/>
  <c r="S106" i="3"/>
  <c r="T106" i="3"/>
  <c r="V106" i="3"/>
  <c r="S106" i="4"/>
  <c r="T106" i="4"/>
  <c r="V106" i="4"/>
  <c r="F103" i="2"/>
  <c r="U106" i="3"/>
  <c r="W106" i="3"/>
  <c r="U106" i="4"/>
  <c r="W106" i="4"/>
  <c r="G103" i="2"/>
  <c r="H103" i="2"/>
  <c r="S107" i="3"/>
  <c r="T107" i="3"/>
  <c r="V107" i="3"/>
  <c r="S107" i="4"/>
  <c r="T107" i="4"/>
  <c r="V107" i="4"/>
  <c r="F104" i="2"/>
  <c r="U107" i="3"/>
  <c r="W107" i="3"/>
  <c r="U107" i="4"/>
  <c r="W107" i="4"/>
  <c r="G104" i="2"/>
  <c r="H104" i="2"/>
  <c r="S108" i="3"/>
  <c r="T108" i="3"/>
  <c r="V108" i="3"/>
  <c r="S108" i="4"/>
  <c r="T108" i="4"/>
  <c r="V108" i="4"/>
  <c r="F105" i="2"/>
  <c r="U108" i="3"/>
  <c r="W108" i="3"/>
  <c r="U108" i="4"/>
  <c r="W108" i="4"/>
  <c r="G105" i="2"/>
  <c r="H105" i="2"/>
  <c r="S109" i="3"/>
  <c r="T109" i="3"/>
  <c r="V109" i="3"/>
  <c r="S109" i="4"/>
  <c r="T109" i="4"/>
  <c r="V109" i="4"/>
  <c r="F106" i="2"/>
  <c r="U109" i="3"/>
  <c r="W109" i="3"/>
  <c r="U109" i="4"/>
  <c r="W109" i="4"/>
  <c r="G106" i="2"/>
  <c r="H106" i="2"/>
  <c r="S110" i="3"/>
  <c r="T110" i="3"/>
  <c r="V110" i="3"/>
  <c r="S110" i="4"/>
  <c r="T110" i="4"/>
  <c r="V110" i="4"/>
  <c r="F107" i="2"/>
  <c r="U110" i="3"/>
  <c r="W110" i="3"/>
  <c r="U110" i="4"/>
  <c r="W110" i="4"/>
  <c r="G107" i="2"/>
  <c r="H107" i="2"/>
  <c r="S111" i="3"/>
  <c r="T111" i="3"/>
  <c r="V111" i="3"/>
  <c r="S111" i="4"/>
  <c r="T111" i="4"/>
  <c r="V111" i="4"/>
  <c r="F108" i="2"/>
  <c r="U111" i="3"/>
  <c r="W111" i="3"/>
  <c r="U111" i="4"/>
  <c r="W111" i="4"/>
  <c r="G108" i="2"/>
  <c r="H108" i="2"/>
  <c r="S112" i="3"/>
  <c r="T112" i="3"/>
  <c r="V112" i="3"/>
  <c r="S112" i="4"/>
  <c r="T112" i="4"/>
  <c r="V112" i="4"/>
  <c r="F109" i="2"/>
  <c r="U112" i="3"/>
  <c r="W112" i="3"/>
  <c r="U112" i="4"/>
  <c r="W112" i="4"/>
  <c r="G109" i="2"/>
  <c r="H109" i="2"/>
  <c r="S113" i="3"/>
  <c r="T113" i="3"/>
  <c r="V113" i="3"/>
  <c r="S113" i="4"/>
  <c r="T113" i="4"/>
  <c r="V113" i="4"/>
  <c r="F110" i="2"/>
  <c r="U113" i="3"/>
  <c r="W113" i="3"/>
  <c r="U113" i="4"/>
  <c r="W113" i="4"/>
  <c r="G110" i="2"/>
  <c r="H110" i="2"/>
  <c r="S114" i="3"/>
  <c r="T114" i="3"/>
  <c r="V114" i="3"/>
  <c r="S114" i="4"/>
  <c r="T114" i="4"/>
  <c r="V114" i="4"/>
  <c r="F111" i="2"/>
  <c r="U114" i="3"/>
  <c r="W114" i="3"/>
  <c r="U114" i="4"/>
  <c r="W114" i="4"/>
  <c r="G111" i="2"/>
  <c r="H111" i="2"/>
  <c r="S115" i="3"/>
  <c r="T115" i="3"/>
  <c r="V115" i="3"/>
  <c r="S115" i="4"/>
  <c r="T115" i="4"/>
  <c r="V115" i="4"/>
  <c r="F112" i="2"/>
  <c r="U115" i="3"/>
  <c r="W115" i="3"/>
  <c r="U115" i="4"/>
  <c r="W115" i="4"/>
  <c r="G112" i="2"/>
  <c r="H112" i="2"/>
  <c r="S116" i="3"/>
  <c r="T116" i="3"/>
  <c r="V116" i="3"/>
  <c r="U116" i="3"/>
  <c r="W116" i="3"/>
  <c r="S117" i="3"/>
  <c r="T117" i="3"/>
  <c r="V117" i="3"/>
  <c r="S117" i="4"/>
  <c r="T117" i="4"/>
  <c r="V117" i="4"/>
  <c r="F114" i="2"/>
  <c r="U117" i="3"/>
  <c r="W117" i="3"/>
  <c r="U117" i="4"/>
  <c r="W117" i="4"/>
  <c r="G114" i="2"/>
  <c r="H114" i="2"/>
  <c r="S118" i="3"/>
  <c r="T118" i="3"/>
  <c r="V118" i="3"/>
  <c r="S118" i="4"/>
  <c r="T118" i="4"/>
  <c r="V118" i="4"/>
  <c r="F115" i="2"/>
  <c r="U118" i="3"/>
  <c r="W118" i="3"/>
  <c r="U118" i="4"/>
  <c r="W118" i="4"/>
  <c r="G115" i="2"/>
  <c r="H115" i="2"/>
  <c r="S119" i="3"/>
  <c r="T119" i="3"/>
  <c r="V119" i="3"/>
  <c r="S119" i="4"/>
  <c r="T119" i="4"/>
  <c r="V119" i="4"/>
  <c r="F116" i="2"/>
  <c r="U119" i="3"/>
  <c r="W119" i="3"/>
  <c r="U119" i="4"/>
  <c r="W119" i="4"/>
  <c r="G116" i="2"/>
  <c r="H116" i="2"/>
  <c r="S120" i="3"/>
  <c r="T120" i="3"/>
  <c r="V120" i="3"/>
  <c r="S120" i="4"/>
  <c r="T120" i="4"/>
  <c r="V120" i="4"/>
  <c r="F117" i="2"/>
  <c r="U120" i="3"/>
  <c r="W120" i="3"/>
  <c r="U120" i="4"/>
  <c r="W120" i="4"/>
  <c r="G117" i="2"/>
  <c r="H117" i="2"/>
  <c r="S121" i="3"/>
  <c r="T121" i="3"/>
  <c r="V121" i="3"/>
  <c r="S121" i="4"/>
  <c r="T121" i="4"/>
  <c r="V121" i="4"/>
  <c r="F118" i="2"/>
  <c r="U121" i="3"/>
  <c r="W121" i="3"/>
  <c r="U121" i="4"/>
  <c r="W121" i="4"/>
  <c r="G118" i="2"/>
  <c r="H118" i="2"/>
  <c r="S122" i="3"/>
  <c r="T122" i="3"/>
  <c r="V122" i="3"/>
  <c r="S122" i="4"/>
  <c r="T122" i="4"/>
  <c r="V122" i="4"/>
  <c r="F119" i="2"/>
  <c r="U122" i="3"/>
  <c r="W122" i="3"/>
  <c r="U122" i="4"/>
  <c r="W122" i="4"/>
  <c r="G119" i="2"/>
  <c r="H119" i="2"/>
  <c r="S123" i="3"/>
  <c r="T123" i="3"/>
  <c r="V123" i="3"/>
  <c r="S123" i="4"/>
  <c r="T123" i="4"/>
  <c r="V123" i="4"/>
  <c r="F120" i="2"/>
  <c r="U123" i="3"/>
  <c r="W123" i="3"/>
  <c r="U123" i="4"/>
  <c r="W123" i="4"/>
  <c r="G120" i="2"/>
  <c r="H120" i="2"/>
  <c r="S124" i="3"/>
  <c r="T124" i="3"/>
  <c r="V124" i="3"/>
  <c r="S124" i="4"/>
  <c r="T124" i="4"/>
  <c r="V124" i="4"/>
  <c r="F121" i="2"/>
  <c r="U124" i="3"/>
  <c r="W124" i="3"/>
  <c r="U124" i="4"/>
  <c r="W124" i="4"/>
  <c r="G121" i="2"/>
  <c r="H121" i="2"/>
  <c r="S125" i="3"/>
  <c r="T125" i="3"/>
  <c r="V125" i="3"/>
  <c r="S125" i="4"/>
  <c r="T125" i="4"/>
  <c r="V125" i="4"/>
  <c r="F122" i="2"/>
  <c r="U125" i="3"/>
  <c r="W125" i="3"/>
  <c r="U125" i="4"/>
  <c r="W125" i="4"/>
  <c r="G122" i="2"/>
  <c r="H122" i="2"/>
  <c r="S126" i="3"/>
  <c r="T126" i="3"/>
  <c r="V126" i="3"/>
  <c r="S126" i="4"/>
  <c r="T126" i="4"/>
  <c r="V126" i="4"/>
  <c r="F123" i="2"/>
  <c r="U126" i="3"/>
  <c r="W126" i="3"/>
  <c r="U126" i="4"/>
  <c r="W126" i="4"/>
  <c r="G123" i="2"/>
  <c r="H123" i="2"/>
  <c r="S127" i="3"/>
  <c r="T127" i="3"/>
  <c r="V127" i="3"/>
  <c r="S127" i="4"/>
  <c r="T127" i="4"/>
  <c r="V127" i="4"/>
  <c r="F124" i="2"/>
  <c r="U127" i="3"/>
  <c r="W127" i="3"/>
  <c r="U127" i="4"/>
  <c r="W127" i="4"/>
  <c r="G124" i="2"/>
  <c r="H124" i="2"/>
  <c r="S128" i="3"/>
  <c r="T128" i="3"/>
  <c r="V128" i="3"/>
  <c r="S128" i="4"/>
  <c r="T128" i="4"/>
  <c r="V128" i="4"/>
  <c r="F125" i="2"/>
  <c r="U128" i="3"/>
  <c r="W128" i="3"/>
  <c r="U128" i="4"/>
  <c r="W128" i="4"/>
  <c r="G125" i="2"/>
  <c r="H125" i="2"/>
  <c r="S129" i="3"/>
  <c r="T129" i="3"/>
  <c r="V129" i="3"/>
  <c r="S129" i="4"/>
  <c r="T129" i="4"/>
  <c r="V129" i="4"/>
  <c r="F126" i="2"/>
  <c r="U129" i="3"/>
  <c r="W129" i="3"/>
  <c r="U129" i="4"/>
  <c r="W129" i="4"/>
  <c r="G126" i="2"/>
  <c r="H126" i="2"/>
  <c r="S130" i="3"/>
  <c r="T130" i="3"/>
  <c r="V130" i="3"/>
  <c r="S130" i="4"/>
  <c r="T130" i="4"/>
  <c r="V130" i="4"/>
  <c r="F127" i="2"/>
  <c r="U130" i="3"/>
  <c r="W130" i="3"/>
  <c r="U130" i="4"/>
  <c r="W130" i="4"/>
  <c r="G127" i="2"/>
  <c r="H127" i="2"/>
  <c r="S131" i="3"/>
  <c r="T131" i="3"/>
  <c r="V131" i="3"/>
  <c r="S131" i="4"/>
  <c r="T131" i="4"/>
  <c r="V131" i="4"/>
  <c r="F128" i="2"/>
  <c r="U131" i="3"/>
  <c r="W131" i="3"/>
  <c r="U131" i="4"/>
  <c r="W131" i="4"/>
  <c r="G128" i="2"/>
  <c r="H128" i="2"/>
  <c r="S132" i="3"/>
  <c r="T132" i="3"/>
  <c r="V132" i="3"/>
  <c r="S132" i="4"/>
  <c r="T132" i="4"/>
  <c r="V132" i="4"/>
  <c r="F129" i="2"/>
  <c r="U132" i="3"/>
  <c r="W132" i="3"/>
  <c r="U132" i="4"/>
  <c r="W132" i="4"/>
  <c r="G129" i="2"/>
  <c r="H129" i="2"/>
  <c r="S133" i="3"/>
  <c r="T133" i="3"/>
  <c r="V133" i="3"/>
  <c r="S133" i="4"/>
  <c r="T133" i="4"/>
  <c r="V133" i="4"/>
  <c r="F130" i="2"/>
  <c r="U133" i="3"/>
  <c r="W133" i="3"/>
  <c r="U133" i="4"/>
  <c r="W133" i="4"/>
  <c r="G130" i="2"/>
  <c r="H130" i="2"/>
  <c r="S134" i="3"/>
  <c r="T134" i="3"/>
  <c r="V134" i="3"/>
  <c r="S134" i="4"/>
  <c r="T134" i="4"/>
  <c r="V134" i="4"/>
  <c r="F131" i="2"/>
  <c r="U134" i="3"/>
  <c r="W134" i="3"/>
  <c r="U134" i="4"/>
  <c r="W134" i="4"/>
  <c r="G131" i="2"/>
  <c r="H131" i="2"/>
  <c r="S135" i="3"/>
  <c r="T135" i="3"/>
  <c r="V135" i="3"/>
  <c r="S135" i="4"/>
  <c r="T135" i="4"/>
  <c r="V135" i="4"/>
  <c r="F132" i="2"/>
  <c r="U135" i="3"/>
  <c r="W135" i="3"/>
  <c r="U135" i="4"/>
  <c r="W135" i="4"/>
  <c r="G132" i="2"/>
  <c r="H132" i="2"/>
  <c r="S136" i="3"/>
  <c r="T136" i="3"/>
  <c r="V136" i="3"/>
  <c r="S136" i="4"/>
  <c r="T136" i="4"/>
  <c r="V136" i="4"/>
  <c r="F133" i="2"/>
  <c r="U136" i="3"/>
  <c r="W136" i="3"/>
  <c r="U136" i="4"/>
  <c r="W136" i="4"/>
  <c r="G133" i="2"/>
  <c r="H133" i="2"/>
  <c r="S137" i="3"/>
  <c r="T137" i="3"/>
  <c r="V137" i="3"/>
  <c r="U137" i="3"/>
  <c r="W137" i="3"/>
  <c r="S138" i="3"/>
  <c r="T138" i="3"/>
  <c r="V138" i="3"/>
  <c r="U138" i="3"/>
  <c r="W138" i="3"/>
  <c r="S139" i="3"/>
  <c r="T139" i="3"/>
  <c r="V139" i="3"/>
  <c r="S139" i="4"/>
  <c r="T139" i="4"/>
  <c r="V139" i="4"/>
  <c r="F136" i="2"/>
  <c r="U139" i="3"/>
  <c r="W139" i="3"/>
  <c r="U139" i="4"/>
  <c r="W139" i="4"/>
  <c r="G136" i="2"/>
  <c r="H136" i="2"/>
  <c r="S140" i="3"/>
  <c r="T140" i="3"/>
  <c r="V140" i="3"/>
  <c r="U140" i="3"/>
  <c r="W140" i="3"/>
  <c r="S141" i="3"/>
  <c r="T141" i="3"/>
  <c r="V141" i="3"/>
  <c r="S141" i="4"/>
  <c r="T141" i="4"/>
  <c r="V141" i="4"/>
  <c r="F138" i="2"/>
  <c r="U141" i="3"/>
  <c r="W141" i="3"/>
  <c r="U141" i="4"/>
  <c r="W141" i="4"/>
  <c r="G138" i="2"/>
  <c r="H138" i="2"/>
  <c r="S142" i="3"/>
  <c r="T142" i="3"/>
  <c r="V142" i="3"/>
  <c r="S142" i="4"/>
  <c r="T142" i="4"/>
  <c r="V142" i="4"/>
  <c r="F139" i="2"/>
  <c r="U142" i="3"/>
  <c r="W142" i="3"/>
  <c r="U142" i="4"/>
  <c r="W142" i="4"/>
  <c r="G139" i="2"/>
  <c r="H139" i="2"/>
  <c r="S143" i="3"/>
  <c r="T143" i="3"/>
  <c r="V143" i="3"/>
  <c r="S143" i="4"/>
  <c r="T143" i="4"/>
  <c r="V143" i="4"/>
  <c r="F140" i="2"/>
  <c r="U143" i="3"/>
  <c r="W143" i="3"/>
  <c r="U143" i="4"/>
  <c r="W143" i="4"/>
  <c r="G140" i="2"/>
  <c r="H140" i="2"/>
  <c r="S144" i="3"/>
  <c r="T144" i="3"/>
  <c r="V144" i="3"/>
  <c r="S144" i="4"/>
  <c r="T144" i="4"/>
  <c r="V144" i="4"/>
  <c r="F141" i="2"/>
  <c r="U144" i="3"/>
  <c r="W144" i="3"/>
  <c r="U144" i="4"/>
  <c r="W144" i="4"/>
  <c r="G141" i="2"/>
  <c r="H141" i="2"/>
  <c r="S145" i="3"/>
  <c r="T145" i="3"/>
  <c r="V145" i="3"/>
  <c r="U145" i="3"/>
  <c r="W145" i="3"/>
  <c r="S146" i="3"/>
  <c r="T146" i="3"/>
  <c r="V146" i="3"/>
  <c r="S146" i="4"/>
  <c r="T146" i="4"/>
  <c r="V146" i="4"/>
  <c r="F143" i="2"/>
  <c r="U146" i="3"/>
  <c r="W146" i="3"/>
  <c r="U146" i="4"/>
  <c r="W146" i="4"/>
  <c r="G143" i="2"/>
  <c r="H143" i="2"/>
  <c r="S147" i="3"/>
  <c r="T147" i="3"/>
  <c r="V147" i="3"/>
  <c r="U147" i="3"/>
  <c r="W147" i="3"/>
  <c r="S148" i="3"/>
  <c r="T148" i="3"/>
  <c r="V148" i="3"/>
  <c r="S148" i="4"/>
  <c r="T148" i="4"/>
  <c r="V148" i="4"/>
  <c r="F145" i="2"/>
  <c r="U148" i="3"/>
  <c r="W148" i="3"/>
  <c r="U148" i="4"/>
  <c r="W148" i="4"/>
  <c r="G145" i="2"/>
  <c r="H145" i="2"/>
  <c r="S5" i="3"/>
  <c r="T5" i="3"/>
  <c r="V5" i="3"/>
  <c r="Q5" i="4"/>
  <c r="P5" i="4"/>
  <c r="S5" i="4"/>
  <c r="T5" i="4"/>
  <c r="R5" i="4"/>
  <c r="V5" i="4"/>
  <c r="F2" i="2"/>
  <c r="U5" i="3"/>
  <c r="W5" i="3"/>
  <c r="U5" i="4"/>
  <c r="W5" i="4"/>
  <c r="G2" i="2"/>
  <c r="H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2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3" i="2"/>
  <c r="E104" i="2"/>
  <c r="E105" i="2"/>
  <c r="E106" i="2"/>
  <c r="E107" i="2"/>
  <c r="E108" i="2"/>
  <c r="E109" i="2"/>
  <c r="E110" i="2"/>
  <c r="E111" i="2"/>
  <c r="E112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6" i="2"/>
  <c r="E138" i="2"/>
  <c r="E139" i="2"/>
  <c r="E140" i="2"/>
  <c r="E141" i="2"/>
  <c r="E143" i="2"/>
  <c r="E145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2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3" i="2"/>
  <c r="D104" i="2"/>
  <c r="D105" i="2"/>
  <c r="D106" i="2"/>
  <c r="D107" i="2"/>
  <c r="D108" i="2"/>
  <c r="D109" i="2"/>
  <c r="D110" i="2"/>
  <c r="D111" i="2"/>
  <c r="D112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6" i="2"/>
  <c r="D138" i="2"/>
  <c r="D139" i="2"/>
  <c r="D140" i="2"/>
  <c r="D141" i="2"/>
  <c r="D143" i="2"/>
  <c r="D145" i="2"/>
  <c r="D2" i="2"/>
  <c r="S56" i="3"/>
  <c r="T56" i="3"/>
  <c r="U56" i="3"/>
  <c r="V56" i="3"/>
  <c r="W56" i="3"/>
  <c r="I131" i="3"/>
  <c r="I60" i="3"/>
  <c r="I132" i="3"/>
  <c r="I61" i="3"/>
  <c r="I133" i="3"/>
  <c r="I62" i="3"/>
  <c r="I134" i="3"/>
  <c r="I63" i="3"/>
  <c r="I135" i="3"/>
  <c r="I64" i="3"/>
  <c r="I136" i="3"/>
  <c r="I65" i="3"/>
  <c r="I137" i="3"/>
  <c r="I66" i="3"/>
  <c r="I138" i="3"/>
  <c r="I67" i="3"/>
  <c r="I139" i="3"/>
  <c r="I68" i="3"/>
  <c r="I140" i="3"/>
  <c r="I69" i="3"/>
  <c r="I141" i="3"/>
  <c r="I70" i="3"/>
  <c r="I142" i="3"/>
  <c r="I5" i="3"/>
  <c r="I77" i="3"/>
  <c r="I6" i="3"/>
  <c r="I78" i="3"/>
  <c r="I7" i="3"/>
  <c r="I79" i="3"/>
  <c r="I8" i="3"/>
  <c r="I80" i="3"/>
  <c r="I9" i="3"/>
  <c r="I81" i="3"/>
  <c r="I10" i="3"/>
  <c r="I82" i="3"/>
  <c r="I53" i="3"/>
  <c r="I125" i="3"/>
  <c r="I54" i="3"/>
  <c r="I126" i="3"/>
  <c r="I55" i="3"/>
  <c r="I127" i="3"/>
  <c r="I56" i="3"/>
  <c r="I128" i="3"/>
  <c r="I57" i="3"/>
  <c r="I129" i="3"/>
  <c r="I58" i="3"/>
  <c r="I130" i="3"/>
  <c r="I71" i="3"/>
  <c r="I143" i="3"/>
  <c r="I72" i="3"/>
  <c r="I144" i="3"/>
  <c r="I73" i="3"/>
  <c r="I145" i="3"/>
  <c r="I74" i="3"/>
  <c r="I146" i="3"/>
  <c r="I75" i="3"/>
  <c r="I147" i="3"/>
  <c r="I76" i="3"/>
  <c r="I148" i="3"/>
  <c r="I47" i="3"/>
  <c r="I119" i="3"/>
  <c r="I48" i="3"/>
  <c r="I120" i="3"/>
  <c r="I49" i="3"/>
  <c r="I121" i="3"/>
  <c r="I50" i="3"/>
  <c r="I122" i="3"/>
  <c r="I51" i="3"/>
  <c r="I123" i="3"/>
  <c r="I52" i="3"/>
  <c r="I124" i="3"/>
  <c r="I41" i="3"/>
  <c r="I113" i="3"/>
  <c r="I42" i="3"/>
  <c r="I114" i="3"/>
  <c r="I43" i="3"/>
  <c r="I115" i="3"/>
  <c r="I44" i="3"/>
  <c r="I116" i="3"/>
  <c r="I45" i="3"/>
  <c r="I117" i="3"/>
  <c r="I46" i="3"/>
  <c r="I118" i="3"/>
  <c r="I35" i="3"/>
  <c r="I107" i="3"/>
  <c r="I36" i="3"/>
  <c r="I108" i="3"/>
  <c r="I37" i="3"/>
  <c r="I109" i="3"/>
  <c r="I38" i="3"/>
  <c r="I110" i="3"/>
  <c r="I39" i="3"/>
  <c r="I111" i="3"/>
  <c r="I40" i="3"/>
  <c r="I112" i="3"/>
  <c r="I23" i="3"/>
  <c r="I95" i="3"/>
  <c r="I24" i="3"/>
  <c r="I96" i="3"/>
  <c r="I25" i="3"/>
  <c r="I97" i="3"/>
  <c r="I26" i="3"/>
  <c r="I98" i="3"/>
  <c r="I27" i="3"/>
  <c r="I99" i="3"/>
  <c r="I28" i="3"/>
  <c r="I100" i="3"/>
  <c r="I17" i="3"/>
  <c r="I89" i="3"/>
  <c r="I18" i="3"/>
  <c r="I90" i="3"/>
  <c r="I19" i="3"/>
  <c r="I91" i="3"/>
  <c r="I20" i="3"/>
  <c r="I92" i="3"/>
  <c r="I21" i="3"/>
  <c r="I93" i="3"/>
  <c r="I22" i="3"/>
  <c r="I94" i="3"/>
  <c r="I29" i="3"/>
  <c r="I101" i="3"/>
  <c r="I30" i="3"/>
  <c r="I102" i="3"/>
  <c r="I31" i="3"/>
  <c r="I103" i="3"/>
  <c r="I32" i="3"/>
  <c r="I104" i="3"/>
  <c r="I33" i="3"/>
  <c r="I105" i="3"/>
  <c r="I34" i="3"/>
  <c r="I106" i="3"/>
  <c r="I11" i="3"/>
  <c r="I83" i="3"/>
  <c r="I12" i="3"/>
  <c r="I84" i="3"/>
  <c r="I13" i="3"/>
  <c r="I85" i="3"/>
  <c r="I14" i="3"/>
  <c r="I86" i="3"/>
  <c r="I15" i="3"/>
  <c r="I87" i="3"/>
  <c r="I16" i="3"/>
  <c r="I88" i="3"/>
  <c r="I59" i="3"/>
  <c r="S56" i="4"/>
  <c r="T56" i="4"/>
  <c r="V56" i="4"/>
  <c r="U56" i="4"/>
  <c r="W56" i="4"/>
  <c r="S83" i="4"/>
  <c r="T83" i="4"/>
  <c r="V83" i="4"/>
  <c r="U83" i="4"/>
  <c r="W83" i="4"/>
  <c r="S84" i="4"/>
  <c r="T84" i="4"/>
  <c r="V84" i="4"/>
  <c r="U84" i="4"/>
  <c r="W84" i="4"/>
  <c r="S86" i="4"/>
  <c r="T86" i="4"/>
  <c r="V86" i="4"/>
  <c r="U86" i="4"/>
  <c r="W86" i="4"/>
  <c r="S105" i="4"/>
  <c r="T105" i="4"/>
  <c r="V105" i="4"/>
  <c r="U105" i="4"/>
  <c r="W105" i="4"/>
  <c r="S116" i="4"/>
  <c r="T116" i="4"/>
  <c r="V116" i="4"/>
  <c r="U116" i="4"/>
  <c r="W116" i="4"/>
  <c r="S137" i="4"/>
  <c r="T137" i="4"/>
  <c r="V137" i="4"/>
  <c r="U137" i="4"/>
  <c r="W137" i="4"/>
  <c r="S138" i="4"/>
  <c r="T138" i="4"/>
  <c r="V138" i="4"/>
  <c r="U138" i="4"/>
  <c r="W138" i="4"/>
  <c r="S140" i="4"/>
  <c r="T140" i="4"/>
  <c r="V140" i="4"/>
  <c r="U140" i="4"/>
  <c r="W140" i="4"/>
  <c r="S145" i="4"/>
  <c r="T145" i="4"/>
  <c r="V145" i="4"/>
  <c r="U145" i="4"/>
  <c r="W145" i="4"/>
  <c r="S147" i="4"/>
  <c r="T147" i="4"/>
  <c r="V147" i="4"/>
  <c r="U147" i="4"/>
  <c r="W147" i="4"/>
  <c r="I136" i="4"/>
  <c r="I137" i="4"/>
  <c r="I138" i="4"/>
  <c r="I139" i="4"/>
  <c r="I140" i="4"/>
  <c r="I141" i="4"/>
  <c r="I142" i="4"/>
  <c r="I77" i="4"/>
  <c r="I78" i="4"/>
  <c r="I79" i="4"/>
  <c r="I80" i="4"/>
  <c r="I81" i="4"/>
  <c r="I82" i="4"/>
  <c r="I125" i="4"/>
  <c r="I126" i="4"/>
  <c r="I127" i="4"/>
  <c r="I128" i="4"/>
  <c r="I129" i="4"/>
  <c r="I130" i="4"/>
  <c r="I143" i="4"/>
  <c r="I144" i="4"/>
  <c r="I145" i="4"/>
  <c r="I146" i="4"/>
  <c r="I147" i="4"/>
  <c r="I148" i="4"/>
  <c r="I119" i="4"/>
  <c r="I120" i="4"/>
  <c r="I121" i="4"/>
  <c r="I122" i="4"/>
  <c r="I123" i="4"/>
  <c r="I124" i="4"/>
  <c r="I113" i="4"/>
  <c r="I114" i="4"/>
  <c r="I115" i="4"/>
  <c r="I116" i="4"/>
  <c r="I117" i="4"/>
  <c r="I118" i="4"/>
  <c r="I107" i="4"/>
  <c r="I108" i="4"/>
  <c r="I109" i="4"/>
  <c r="I110" i="4"/>
  <c r="I111" i="4"/>
  <c r="I112" i="4"/>
  <c r="I95" i="4"/>
  <c r="I96" i="4"/>
  <c r="I97" i="4"/>
  <c r="I98" i="4"/>
  <c r="I99" i="4"/>
  <c r="I100" i="4"/>
  <c r="I89" i="4"/>
  <c r="I90" i="4"/>
  <c r="I91" i="4"/>
  <c r="I92" i="4"/>
  <c r="I93" i="4"/>
  <c r="I94" i="4"/>
  <c r="I101" i="4"/>
  <c r="I102" i="4"/>
  <c r="I103" i="4"/>
  <c r="I104" i="4"/>
  <c r="I105" i="4"/>
  <c r="I106" i="4"/>
  <c r="I83" i="4"/>
  <c r="I84" i="4"/>
  <c r="I85" i="4"/>
  <c r="I86" i="4"/>
  <c r="I87" i="4"/>
  <c r="I88" i="4"/>
  <c r="I131" i="4"/>
  <c r="I132" i="4"/>
  <c r="I133" i="4"/>
  <c r="I134" i="4"/>
  <c r="I135" i="4"/>
  <c r="I60" i="4"/>
  <c r="I61" i="4"/>
  <c r="I62" i="4"/>
  <c r="I63" i="4"/>
  <c r="I64" i="4"/>
  <c r="I65" i="4"/>
  <c r="I66" i="4"/>
  <c r="I67" i="4"/>
  <c r="I68" i="4"/>
  <c r="I69" i="4"/>
  <c r="I70" i="4"/>
  <c r="I5" i="4"/>
  <c r="I6" i="4"/>
  <c r="I7" i="4"/>
  <c r="I8" i="4"/>
  <c r="I9" i="4"/>
  <c r="I10" i="4"/>
  <c r="I53" i="4"/>
  <c r="I54" i="4"/>
  <c r="I55" i="4"/>
  <c r="I56" i="4"/>
  <c r="I57" i="4"/>
  <c r="I58" i="4"/>
  <c r="I71" i="4"/>
  <c r="I72" i="4"/>
  <c r="I73" i="4"/>
  <c r="I74" i="4"/>
  <c r="I75" i="4"/>
  <c r="I76" i="4"/>
  <c r="I47" i="4"/>
  <c r="I48" i="4"/>
  <c r="I49" i="4"/>
  <c r="I50" i="4"/>
  <c r="I51" i="4"/>
  <c r="I52" i="4"/>
  <c r="I41" i="4"/>
  <c r="I42" i="4"/>
  <c r="I43" i="4"/>
  <c r="I44" i="4"/>
  <c r="I45" i="4"/>
  <c r="I46" i="4"/>
  <c r="I35" i="4"/>
  <c r="I36" i="4"/>
  <c r="I37" i="4"/>
  <c r="I38" i="4"/>
  <c r="I39" i="4"/>
  <c r="I40" i="4"/>
  <c r="I23" i="4"/>
  <c r="I24" i="4"/>
  <c r="I25" i="4"/>
  <c r="I26" i="4"/>
  <c r="I27" i="4"/>
  <c r="I28" i="4"/>
  <c r="I17" i="4"/>
  <c r="I18" i="4"/>
  <c r="I19" i="4"/>
  <c r="I20" i="4"/>
  <c r="I21" i="4"/>
  <c r="I22" i="4"/>
  <c r="I29" i="4"/>
  <c r="I30" i="4"/>
  <c r="I31" i="4"/>
  <c r="I32" i="4"/>
  <c r="I33" i="4"/>
  <c r="I34" i="4"/>
  <c r="I11" i="4"/>
  <c r="I12" i="4"/>
  <c r="I13" i="4"/>
  <c r="I14" i="4"/>
  <c r="I15" i="4"/>
  <c r="I16" i="4"/>
  <c r="I59" i="4"/>
  <c r="S289" i="8"/>
  <c r="U289" i="8"/>
  <c r="W289" i="8"/>
  <c r="V289" i="8"/>
  <c r="O289" i="8"/>
  <c r="P289" i="8"/>
  <c r="N289" i="8"/>
  <c r="L289" i="8"/>
  <c r="H289" i="8"/>
  <c r="I289" i="8"/>
  <c r="K289" i="8"/>
  <c r="S288" i="8"/>
  <c r="U288" i="8"/>
  <c r="W288" i="8"/>
  <c r="V288" i="8"/>
  <c r="O288" i="8"/>
  <c r="P288" i="8"/>
  <c r="N288" i="8"/>
  <c r="L288" i="8"/>
  <c r="H288" i="8"/>
  <c r="I288" i="8"/>
  <c r="K288" i="8"/>
  <c r="S287" i="8"/>
  <c r="U287" i="8"/>
  <c r="W287" i="8"/>
  <c r="V287" i="8"/>
  <c r="O287" i="8"/>
  <c r="P287" i="8"/>
  <c r="N287" i="8"/>
  <c r="L287" i="8"/>
  <c r="H287" i="8"/>
  <c r="I287" i="8"/>
  <c r="K287" i="8"/>
  <c r="S286" i="8"/>
  <c r="U286" i="8"/>
  <c r="W286" i="8"/>
  <c r="V286" i="8"/>
  <c r="O286" i="8"/>
  <c r="P286" i="8"/>
  <c r="N286" i="8"/>
  <c r="L286" i="8"/>
  <c r="H286" i="8"/>
  <c r="I286" i="8"/>
  <c r="K286" i="8"/>
  <c r="S285" i="8"/>
  <c r="U285" i="8"/>
  <c r="W285" i="8"/>
  <c r="V285" i="8"/>
  <c r="O285" i="8"/>
  <c r="P285" i="8"/>
  <c r="N285" i="8"/>
  <c r="L285" i="8"/>
  <c r="H285" i="8"/>
  <c r="I285" i="8"/>
  <c r="K285" i="8"/>
  <c r="S284" i="8"/>
  <c r="U284" i="8"/>
  <c r="W284" i="8"/>
  <c r="V284" i="8"/>
  <c r="O284" i="8"/>
  <c r="P284" i="8"/>
  <c r="N284" i="8"/>
  <c r="L284" i="8"/>
  <c r="H284" i="8"/>
  <c r="I284" i="8"/>
  <c r="K284" i="8"/>
  <c r="S283" i="8"/>
  <c r="U283" i="8"/>
  <c r="W283" i="8"/>
  <c r="V283" i="8"/>
  <c r="O283" i="8"/>
  <c r="P283" i="8"/>
  <c r="N283" i="8"/>
  <c r="L283" i="8"/>
  <c r="H283" i="8"/>
  <c r="I283" i="8"/>
  <c r="K283" i="8"/>
  <c r="S282" i="8"/>
  <c r="U282" i="8"/>
  <c r="W282" i="8"/>
  <c r="V282" i="8"/>
  <c r="O282" i="8"/>
  <c r="P282" i="8"/>
  <c r="N282" i="8"/>
  <c r="L282" i="8"/>
  <c r="H282" i="8"/>
  <c r="I282" i="8"/>
  <c r="K282" i="8"/>
  <c r="S281" i="8"/>
  <c r="U281" i="8"/>
  <c r="W281" i="8"/>
  <c r="V281" i="8"/>
  <c r="O281" i="8"/>
  <c r="P281" i="8"/>
  <c r="N281" i="8"/>
  <c r="L281" i="8"/>
  <c r="H281" i="8"/>
  <c r="I281" i="8"/>
  <c r="K281" i="8"/>
  <c r="S280" i="8"/>
  <c r="U280" i="8"/>
  <c r="W280" i="8"/>
  <c r="V280" i="8"/>
  <c r="O280" i="8"/>
  <c r="P280" i="8"/>
  <c r="N280" i="8"/>
  <c r="L280" i="8"/>
  <c r="H280" i="8"/>
  <c r="I280" i="8"/>
  <c r="K280" i="8"/>
  <c r="S279" i="8"/>
  <c r="U279" i="8"/>
  <c r="W279" i="8"/>
  <c r="V279" i="8"/>
  <c r="O279" i="8"/>
  <c r="P279" i="8"/>
  <c r="N279" i="8"/>
  <c r="L279" i="8"/>
  <c r="H279" i="8"/>
  <c r="I279" i="8"/>
  <c r="K279" i="8"/>
  <c r="S278" i="8"/>
  <c r="U278" i="8"/>
  <c r="W278" i="8"/>
  <c r="V278" i="8"/>
  <c r="O278" i="8"/>
  <c r="P278" i="8"/>
  <c r="N278" i="8"/>
  <c r="L278" i="8"/>
  <c r="H278" i="8"/>
  <c r="I278" i="8"/>
  <c r="K278" i="8"/>
  <c r="S277" i="8"/>
  <c r="U277" i="8"/>
  <c r="W277" i="8"/>
  <c r="V277" i="8"/>
  <c r="O277" i="8"/>
  <c r="P277" i="8"/>
  <c r="N277" i="8"/>
  <c r="L277" i="8"/>
  <c r="H277" i="8"/>
  <c r="I277" i="8"/>
  <c r="K277" i="8"/>
  <c r="S276" i="8"/>
  <c r="U276" i="8"/>
  <c r="W276" i="8"/>
  <c r="V276" i="8"/>
  <c r="O276" i="8"/>
  <c r="P276" i="8"/>
  <c r="N276" i="8"/>
  <c r="L276" i="8"/>
  <c r="H276" i="8"/>
  <c r="I276" i="8"/>
  <c r="K276" i="8"/>
  <c r="S275" i="8"/>
  <c r="U275" i="8"/>
  <c r="W275" i="8"/>
  <c r="V275" i="8"/>
  <c r="O275" i="8"/>
  <c r="P275" i="8"/>
  <c r="N275" i="8"/>
  <c r="L275" i="8"/>
  <c r="H275" i="8"/>
  <c r="I275" i="8"/>
  <c r="K275" i="8"/>
  <c r="S274" i="8"/>
  <c r="U274" i="8"/>
  <c r="W274" i="8"/>
  <c r="V274" i="8"/>
  <c r="O274" i="8"/>
  <c r="P274" i="8"/>
  <c r="N274" i="8"/>
  <c r="L274" i="8"/>
  <c r="H274" i="8"/>
  <c r="I274" i="8"/>
  <c r="K274" i="8"/>
  <c r="S273" i="8"/>
  <c r="U273" i="8"/>
  <c r="W273" i="8"/>
  <c r="V273" i="8"/>
  <c r="O273" i="8"/>
  <c r="P273" i="8"/>
  <c r="N273" i="8"/>
  <c r="L273" i="8"/>
  <c r="H273" i="8"/>
  <c r="I273" i="8"/>
  <c r="K273" i="8"/>
  <c r="S272" i="8"/>
  <c r="U272" i="8"/>
  <c r="W272" i="8"/>
  <c r="V272" i="8"/>
  <c r="O272" i="8"/>
  <c r="P272" i="8"/>
  <c r="N272" i="8"/>
  <c r="L272" i="8"/>
  <c r="H272" i="8"/>
  <c r="I272" i="8"/>
  <c r="K272" i="8"/>
  <c r="S271" i="8"/>
  <c r="U271" i="8"/>
  <c r="W271" i="8"/>
  <c r="V271" i="8"/>
  <c r="O271" i="8"/>
  <c r="P271" i="8"/>
  <c r="N271" i="8"/>
  <c r="L271" i="8"/>
  <c r="H271" i="8"/>
  <c r="I271" i="8"/>
  <c r="K271" i="8"/>
  <c r="S270" i="8"/>
  <c r="U270" i="8"/>
  <c r="W270" i="8"/>
  <c r="V270" i="8"/>
  <c r="O270" i="8"/>
  <c r="P270" i="8"/>
  <c r="N270" i="8"/>
  <c r="L270" i="8"/>
  <c r="H270" i="8"/>
  <c r="I270" i="8"/>
  <c r="K270" i="8"/>
  <c r="S269" i="8"/>
  <c r="U269" i="8"/>
  <c r="W269" i="8"/>
  <c r="V269" i="8"/>
  <c r="O269" i="8"/>
  <c r="P269" i="8"/>
  <c r="N269" i="8"/>
  <c r="L269" i="8"/>
  <c r="H269" i="8"/>
  <c r="I269" i="8"/>
  <c r="K269" i="8"/>
  <c r="S268" i="8"/>
  <c r="U268" i="8"/>
  <c r="W268" i="8"/>
  <c r="V268" i="8"/>
  <c r="O268" i="8"/>
  <c r="P268" i="8"/>
  <c r="N268" i="8"/>
  <c r="L268" i="8"/>
  <c r="H268" i="8"/>
  <c r="I268" i="8"/>
  <c r="K268" i="8"/>
  <c r="S267" i="8"/>
  <c r="U267" i="8"/>
  <c r="W267" i="8"/>
  <c r="V267" i="8"/>
  <c r="O267" i="8"/>
  <c r="P267" i="8"/>
  <c r="N267" i="8"/>
  <c r="L267" i="8"/>
  <c r="H267" i="8"/>
  <c r="I267" i="8"/>
  <c r="K267" i="8"/>
  <c r="S266" i="8"/>
  <c r="U266" i="8"/>
  <c r="W266" i="8"/>
  <c r="V266" i="8"/>
  <c r="O266" i="8"/>
  <c r="P266" i="8"/>
  <c r="N266" i="8"/>
  <c r="L266" i="8"/>
  <c r="H266" i="8"/>
  <c r="I266" i="8"/>
  <c r="K266" i="8"/>
  <c r="S265" i="8"/>
  <c r="U265" i="8"/>
  <c r="W265" i="8"/>
  <c r="V265" i="8"/>
  <c r="O265" i="8"/>
  <c r="P265" i="8"/>
  <c r="N265" i="8"/>
  <c r="L265" i="8"/>
  <c r="H265" i="8"/>
  <c r="I265" i="8"/>
  <c r="K265" i="8"/>
  <c r="S264" i="8"/>
  <c r="U264" i="8"/>
  <c r="W264" i="8"/>
  <c r="V264" i="8"/>
  <c r="O264" i="8"/>
  <c r="P264" i="8"/>
  <c r="N264" i="8"/>
  <c r="L264" i="8"/>
  <c r="H264" i="8"/>
  <c r="I264" i="8"/>
  <c r="K264" i="8"/>
  <c r="S263" i="8"/>
  <c r="U263" i="8"/>
  <c r="W263" i="8"/>
  <c r="V263" i="8"/>
  <c r="O263" i="8"/>
  <c r="P263" i="8"/>
  <c r="N263" i="8"/>
  <c r="L263" i="8"/>
  <c r="H263" i="8"/>
  <c r="I263" i="8"/>
  <c r="K263" i="8"/>
  <c r="S262" i="8"/>
  <c r="U262" i="8"/>
  <c r="W262" i="8"/>
  <c r="V262" i="8"/>
  <c r="O262" i="8"/>
  <c r="P262" i="8"/>
  <c r="N262" i="8"/>
  <c r="L262" i="8"/>
  <c r="H262" i="8"/>
  <c r="I262" i="8"/>
  <c r="K262" i="8"/>
  <c r="S261" i="8"/>
  <c r="U261" i="8"/>
  <c r="W261" i="8"/>
  <c r="V261" i="8"/>
  <c r="O261" i="8"/>
  <c r="P261" i="8"/>
  <c r="N261" i="8"/>
  <c r="L261" i="8"/>
  <c r="H261" i="8"/>
  <c r="I261" i="8"/>
  <c r="K261" i="8"/>
  <c r="S260" i="8"/>
  <c r="U260" i="8"/>
  <c r="W260" i="8"/>
  <c r="V260" i="8"/>
  <c r="O260" i="8"/>
  <c r="P260" i="8"/>
  <c r="N260" i="8"/>
  <c r="L260" i="8"/>
  <c r="H260" i="8"/>
  <c r="I260" i="8"/>
  <c r="K260" i="8"/>
  <c r="S259" i="8"/>
  <c r="U259" i="8"/>
  <c r="W259" i="8"/>
  <c r="V259" i="8"/>
  <c r="O259" i="8"/>
  <c r="P259" i="8"/>
  <c r="N259" i="8"/>
  <c r="L259" i="8"/>
  <c r="H259" i="8"/>
  <c r="I259" i="8"/>
  <c r="K259" i="8"/>
  <c r="S258" i="8"/>
  <c r="U258" i="8"/>
  <c r="W258" i="8"/>
  <c r="V258" i="8"/>
  <c r="O258" i="8"/>
  <c r="P258" i="8"/>
  <c r="N258" i="8"/>
  <c r="L258" i="8"/>
  <c r="H258" i="8"/>
  <c r="I258" i="8"/>
  <c r="K258" i="8"/>
  <c r="S257" i="8"/>
  <c r="U257" i="8"/>
  <c r="W257" i="8"/>
  <c r="V257" i="8"/>
  <c r="O257" i="8"/>
  <c r="P257" i="8"/>
  <c r="N257" i="8"/>
  <c r="L257" i="8"/>
  <c r="H257" i="8"/>
  <c r="I257" i="8"/>
  <c r="K257" i="8"/>
  <c r="S256" i="8"/>
  <c r="U256" i="8"/>
  <c r="W256" i="8"/>
  <c r="V256" i="8"/>
  <c r="O256" i="8"/>
  <c r="P256" i="8"/>
  <c r="N256" i="8"/>
  <c r="L256" i="8"/>
  <c r="H256" i="8"/>
  <c r="I256" i="8"/>
  <c r="K256" i="8"/>
  <c r="S255" i="8"/>
  <c r="U255" i="8"/>
  <c r="W255" i="8"/>
  <c r="V255" i="8"/>
  <c r="O255" i="8"/>
  <c r="P255" i="8"/>
  <c r="N255" i="8"/>
  <c r="L255" i="8"/>
  <c r="H255" i="8"/>
  <c r="I255" i="8"/>
  <c r="K255" i="8"/>
  <c r="S254" i="8"/>
  <c r="U254" i="8"/>
  <c r="W254" i="8"/>
  <c r="V254" i="8"/>
  <c r="O254" i="8"/>
  <c r="P254" i="8"/>
  <c r="N254" i="8"/>
  <c r="L254" i="8"/>
  <c r="H254" i="8"/>
  <c r="I254" i="8"/>
  <c r="K254" i="8"/>
  <c r="S253" i="8"/>
  <c r="U253" i="8"/>
  <c r="W253" i="8"/>
  <c r="V253" i="8"/>
  <c r="O253" i="8"/>
  <c r="P253" i="8"/>
  <c r="N253" i="8"/>
  <c r="L253" i="8"/>
  <c r="H253" i="8"/>
  <c r="I253" i="8"/>
  <c r="K253" i="8"/>
  <c r="S252" i="8"/>
  <c r="U252" i="8"/>
  <c r="W252" i="8"/>
  <c r="V252" i="8"/>
  <c r="O252" i="8"/>
  <c r="P252" i="8"/>
  <c r="N252" i="8"/>
  <c r="L252" i="8"/>
  <c r="H252" i="8"/>
  <c r="I252" i="8"/>
  <c r="K252" i="8"/>
  <c r="S251" i="8"/>
  <c r="U251" i="8"/>
  <c r="W251" i="8"/>
  <c r="V251" i="8"/>
  <c r="O251" i="8"/>
  <c r="P251" i="8"/>
  <c r="N251" i="8"/>
  <c r="L251" i="8"/>
  <c r="H251" i="8"/>
  <c r="I251" i="8"/>
  <c r="K251" i="8"/>
  <c r="S250" i="8"/>
  <c r="U250" i="8"/>
  <c r="W250" i="8"/>
  <c r="V250" i="8"/>
  <c r="O250" i="8"/>
  <c r="P250" i="8"/>
  <c r="N250" i="8"/>
  <c r="L250" i="8"/>
  <c r="H250" i="8"/>
  <c r="I250" i="8"/>
  <c r="K250" i="8"/>
  <c r="S249" i="8"/>
  <c r="U249" i="8"/>
  <c r="W249" i="8"/>
  <c r="V249" i="8"/>
  <c r="O249" i="8"/>
  <c r="P249" i="8"/>
  <c r="N249" i="8"/>
  <c r="L249" i="8"/>
  <c r="H249" i="8"/>
  <c r="I249" i="8"/>
  <c r="K249" i="8"/>
  <c r="S248" i="8"/>
  <c r="U248" i="8"/>
  <c r="W248" i="8"/>
  <c r="V248" i="8"/>
  <c r="O248" i="8"/>
  <c r="P248" i="8"/>
  <c r="N248" i="8"/>
  <c r="L248" i="8"/>
  <c r="H248" i="8"/>
  <c r="I248" i="8"/>
  <c r="K248" i="8"/>
  <c r="S247" i="8"/>
  <c r="U247" i="8"/>
  <c r="W247" i="8"/>
  <c r="V247" i="8"/>
  <c r="O247" i="8"/>
  <c r="P247" i="8"/>
  <c r="N247" i="8"/>
  <c r="L247" i="8"/>
  <c r="H247" i="8"/>
  <c r="I247" i="8"/>
  <c r="K247" i="8"/>
  <c r="S246" i="8"/>
  <c r="U246" i="8"/>
  <c r="W246" i="8"/>
  <c r="V246" i="8"/>
  <c r="O246" i="8"/>
  <c r="P246" i="8"/>
  <c r="N246" i="8"/>
  <c r="L246" i="8"/>
  <c r="H246" i="8"/>
  <c r="I246" i="8"/>
  <c r="K246" i="8"/>
  <c r="S245" i="8"/>
  <c r="U245" i="8"/>
  <c r="W245" i="8"/>
  <c r="V245" i="8"/>
  <c r="O245" i="8"/>
  <c r="P245" i="8"/>
  <c r="N245" i="8"/>
  <c r="L245" i="8"/>
  <c r="H245" i="8"/>
  <c r="I245" i="8"/>
  <c r="K245" i="8"/>
  <c r="S244" i="8"/>
  <c r="U244" i="8"/>
  <c r="W244" i="8"/>
  <c r="V244" i="8"/>
  <c r="O244" i="8"/>
  <c r="P244" i="8"/>
  <c r="N244" i="8"/>
  <c r="L244" i="8"/>
  <c r="H244" i="8"/>
  <c r="I244" i="8"/>
  <c r="K244" i="8"/>
  <c r="S243" i="8"/>
  <c r="U243" i="8"/>
  <c r="W243" i="8"/>
  <c r="V243" i="8"/>
  <c r="O243" i="8"/>
  <c r="P243" i="8"/>
  <c r="N243" i="8"/>
  <c r="L243" i="8"/>
  <c r="H243" i="8"/>
  <c r="I243" i="8"/>
  <c r="K243" i="8"/>
  <c r="S242" i="8"/>
  <c r="U242" i="8"/>
  <c r="W242" i="8"/>
  <c r="V242" i="8"/>
  <c r="O242" i="8"/>
  <c r="P242" i="8"/>
  <c r="N242" i="8"/>
  <c r="L242" i="8"/>
  <c r="H242" i="8"/>
  <c r="I242" i="8"/>
  <c r="K242" i="8"/>
  <c r="S241" i="8"/>
  <c r="U241" i="8"/>
  <c r="W241" i="8"/>
  <c r="V241" i="8"/>
  <c r="O241" i="8"/>
  <c r="P241" i="8"/>
  <c r="N241" i="8"/>
  <c r="L241" i="8"/>
  <c r="H241" i="8"/>
  <c r="I241" i="8"/>
  <c r="K241" i="8"/>
  <c r="S240" i="8"/>
  <c r="U240" i="8"/>
  <c r="W240" i="8"/>
  <c r="V240" i="8"/>
  <c r="O240" i="8"/>
  <c r="P240" i="8"/>
  <c r="N240" i="8"/>
  <c r="L240" i="8"/>
  <c r="H240" i="8"/>
  <c r="I240" i="8"/>
  <c r="K240" i="8"/>
  <c r="S239" i="8"/>
  <c r="U239" i="8"/>
  <c r="W239" i="8"/>
  <c r="V239" i="8"/>
  <c r="O239" i="8"/>
  <c r="P239" i="8"/>
  <c r="N239" i="8"/>
  <c r="L239" i="8"/>
  <c r="H239" i="8"/>
  <c r="I239" i="8"/>
  <c r="K239" i="8"/>
  <c r="S238" i="8"/>
  <c r="U238" i="8"/>
  <c r="W238" i="8"/>
  <c r="V238" i="8"/>
  <c r="O238" i="8"/>
  <c r="P238" i="8"/>
  <c r="N238" i="8"/>
  <c r="L238" i="8"/>
  <c r="H238" i="8"/>
  <c r="I238" i="8"/>
  <c r="K238" i="8"/>
  <c r="S237" i="8"/>
  <c r="U237" i="8"/>
  <c r="W237" i="8"/>
  <c r="V237" i="8"/>
  <c r="O237" i="8"/>
  <c r="P237" i="8"/>
  <c r="N237" i="8"/>
  <c r="L237" i="8"/>
  <c r="H237" i="8"/>
  <c r="I237" i="8"/>
  <c r="K237" i="8"/>
  <c r="S236" i="8"/>
  <c r="U236" i="8"/>
  <c r="W236" i="8"/>
  <c r="V236" i="8"/>
  <c r="O236" i="8"/>
  <c r="P236" i="8"/>
  <c r="N236" i="8"/>
  <c r="L236" i="8"/>
  <c r="H236" i="8"/>
  <c r="I236" i="8"/>
  <c r="K236" i="8"/>
  <c r="S235" i="8"/>
  <c r="U235" i="8"/>
  <c r="W235" i="8"/>
  <c r="V235" i="8"/>
  <c r="O235" i="8"/>
  <c r="P235" i="8"/>
  <c r="N235" i="8"/>
  <c r="L235" i="8"/>
  <c r="H235" i="8"/>
  <c r="I235" i="8"/>
  <c r="K235" i="8"/>
  <c r="S234" i="8"/>
  <c r="U234" i="8"/>
  <c r="W234" i="8"/>
  <c r="V234" i="8"/>
  <c r="O234" i="8"/>
  <c r="P234" i="8"/>
  <c r="N234" i="8"/>
  <c r="L234" i="8"/>
  <c r="H234" i="8"/>
  <c r="I234" i="8"/>
  <c r="K234" i="8"/>
  <c r="S233" i="8"/>
  <c r="U233" i="8"/>
  <c r="W233" i="8"/>
  <c r="V233" i="8"/>
  <c r="O233" i="8"/>
  <c r="P233" i="8"/>
  <c r="N233" i="8"/>
  <c r="L233" i="8"/>
  <c r="H233" i="8"/>
  <c r="I233" i="8"/>
  <c r="K233" i="8"/>
  <c r="S232" i="8"/>
  <c r="U232" i="8"/>
  <c r="W232" i="8"/>
  <c r="V232" i="8"/>
  <c r="O232" i="8"/>
  <c r="P232" i="8"/>
  <c r="N232" i="8"/>
  <c r="L232" i="8"/>
  <c r="H232" i="8"/>
  <c r="I232" i="8"/>
  <c r="K232" i="8"/>
  <c r="S231" i="8"/>
  <c r="U231" i="8"/>
  <c r="W231" i="8"/>
  <c r="V231" i="8"/>
  <c r="O231" i="8"/>
  <c r="P231" i="8"/>
  <c r="N231" i="8"/>
  <c r="L231" i="8"/>
  <c r="H231" i="8"/>
  <c r="I231" i="8"/>
  <c r="K231" i="8"/>
  <c r="S230" i="8"/>
  <c r="U230" i="8"/>
  <c r="W230" i="8"/>
  <c r="V230" i="8"/>
  <c r="O230" i="8"/>
  <c r="P230" i="8"/>
  <c r="N230" i="8"/>
  <c r="L230" i="8"/>
  <c r="H230" i="8"/>
  <c r="I230" i="8"/>
  <c r="K230" i="8"/>
  <c r="S229" i="8"/>
  <c r="U229" i="8"/>
  <c r="W229" i="8"/>
  <c r="V229" i="8"/>
  <c r="O229" i="8"/>
  <c r="P229" i="8"/>
  <c r="N229" i="8"/>
  <c r="L229" i="8"/>
  <c r="H229" i="8"/>
  <c r="I229" i="8"/>
  <c r="K229" i="8"/>
  <c r="S228" i="8"/>
  <c r="U228" i="8"/>
  <c r="W228" i="8"/>
  <c r="V228" i="8"/>
  <c r="O228" i="8"/>
  <c r="P228" i="8"/>
  <c r="N228" i="8"/>
  <c r="L228" i="8"/>
  <c r="H228" i="8"/>
  <c r="I228" i="8"/>
  <c r="K228" i="8"/>
  <c r="S227" i="8"/>
  <c r="U227" i="8"/>
  <c r="W227" i="8"/>
  <c r="V227" i="8"/>
  <c r="O227" i="8"/>
  <c r="P227" i="8"/>
  <c r="N227" i="8"/>
  <c r="L227" i="8"/>
  <c r="H227" i="8"/>
  <c r="I227" i="8"/>
  <c r="K227" i="8"/>
  <c r="S226" i="8"/>
  <c r="U226" i="8"/>
  <c r="W226" i="8"/>
  <c r="V226" i="8"/>
  <c r="O226" i="8"/>
  <c r="P226" i="8"/>
  <c r="N226" i="8"/>
  <c r="L226" i="8"/>
  <c r="H226" i="8"/>
  <c r="I226" i="8"/>
  <c r="K226" i="8"/>
  <c r="S225" i="8"/>
  <c r="U225" i="8"/>
  <c r="W225" i="8"/>
  <c r="V225" i="8"/>
  <c r="O225" i="8"/>
  <c r="P225" i="8"/>
  <c r="N225" i="8"/>
  <c r="L225" i="8"/>
  <c r="H225" i="8"/>
  <c r="I225" i="8"/>
  <c r="K225" i="8"/>
  <c r="S224" i="8"/>
  <c r="U224" i="8"/>
  <c r="W224" i="8"/>
  <c r="V224" i="8"/>
  <c r="O224" i="8"/>
  <c r="P224" i="8"/>
  <c r="N224" i="8"/>
  <c r="L224" i="8"/>
  <c r="H224" i="8"/>
  <c r="I224" i="8"/>
  <c r="K224" i="8"/>
  <c r="S223" i="8"/>
  <c r="U223" i="8"/>
  <c r="W223" i="8"/>
  <c r="V223" i="8"/>
  <c r="O223" i="8"/>
  <c r="P223" i="8"/>
  <c r="N223" i="8"/>
  <c r="L223" i="8"/>
  <c r="H223" i="8"/>
  <c r="I223" i="8"/>
  <c r="K223" i="8"/>
  <c r="S222" i="8"/>
  <c r="U222" i="8"/>
  <c r="W222" i="8"/>
  <c r="V222" i="8"/>
  <c r="O222" i="8"/>
  <c r="P222" i="8"/>
  <c r="N222" i="8"/>
  <c r="L222" i="8"/>
  <c r="H222" i="8"/>
  <c r="I222" i="8"/>
  <c r="K222" i="8"/>
  <c r="S221" i="8"/>
  <c r="U221" i="8"/>
  <c r="W221" i="8"/>
  <c r="V221" i="8"/>
  <c r="O221" i="8"/>
  <c r="P221" i="8"/>
  <c r="N221" i="8"/>
  <c r="L221" i="8"/>
  <c r="H221" i="8"/>
  <c r="I221" i="8"/>
  <c r="K221" i="8"/>
  <c r="S220" i="8"/>
  <c r="U220" i="8"/>
  <c r="W220" i="8"/>
  <c r="V220" i="8"/>
  <c r="O220" i="8"/>
  <c r="P220" i="8"/>
  <c r="N220" i="8"/>
  <c r="L220" i="8"/>
  <c r="H220" i="8"/>
  <c r="I220" i="8"/>
  <c r="K220" i="8"/>
  <c r="S219" i="8"/>
  <c r="U219" i="8"/>
  <c r="W219" i="8"/>
  <c r="V219" i="8"/>
  <c r="O219" i="8"/>
  <c r="P219" i="8"/>
  <c r="N219" i="8"/>
  <c r="L219" i="8"/>
  <c r="H219" i="8"/>
  <c r="I219" i="8"/>
  <c r="K219" i="8"/>
  <c r="S218" i="8"/>
  <c r="U218" i="8"/>
  <c r="W218" i="8"/>
  <c r="V218" i="8"/>
  <c r="O218" i="8"/>
  <c r="P218" i="8"/>
  <c r="N218" i="8"/>
  <c r="L218" i="8"/>
  <c r="H218" i="8"/>
  <c r="I218" i="8"/>
  <c r="K218" i="8"/>
  <c r="S217" i="8"/>
  <c r="U217" i="8"/>
  <c r="W217" i="8"/>
  <c r="V217" i="8"/>
  <c r="O217" i="8"/>
  <c r="P217" i="8"/>
  <c r="N217" i="8"/>
  <c r="L217" i="8"/>
  <c r="H217" i="8"/>
  <c r="I217" i="8"/>
  <c r="K217" i="8"/>
  <c r="S216" i="8"/>
  <c r="U216" i="8"/>
  <c r="W216" i="8"/>
  <c r="V216" i="8"/>
  <c r="O216" i="8"/>
  <c r="P216" i="8"/>
  <c r="N216" i="8"/>
  <c r="L216" i="8"/>
  <c r="H216" i="8"/>
  <c r="I216" i="8"/>
  <c r="K216" i="8"/>
  <c r="S215" i="8"/>
  <c r="U215" i="8"/>
  <c r="W215" i="8"/>
  <c r="V215" i="8"/>
  <c r="O215" i="8"/>
  <c r="P215" i="8"/>
  <c r="N215" i="8"/>
  <c r="L215" i="8"/>
  <c r="H215" i="8"/>
  <c r="I215" i="8"/>
  <c r="K215" i="8"/>
  <c r="S214" i="8"/>
  <c r="U214" i="8"/>
  <c r="W214" i="8"/>
  <c r="V214" i="8"/>
  <c r="O214" i="8"/>
  <c r="P214" i="8"/>
  <c r="N214" i="8"/>
  <c r="L214" i="8"/>
  <c r="H214" i="8"/>
  <c r="I214" i="8"/>
  <c r="K214" i="8"/>
  <c r="S213" i="8"/>
  <c r="U213" i="8"/>
  <c r="W213" i="8"/>
  <c r="V213" i="8"/>
  <c r="O213" i="8"/>
  <c r="P213" i="8"/>
  <c r="N213" i="8"/>
  <c r="L213" i="8"/>
  <c r="H213" i="8"/>
  <c r="I213" i="8"/>
  <c r="K213" i="8"/>
  <c r="S212" i="8"/>
  <c r="U212" i="8"/>
  <c r="W212" i="8"/>
  <c r="V212" i="8"/>
  <c r="O212" i="8"/>
  <c r="P212" i="8"/>
  <c r="N212" i="8"/>
  <c r="L212" i="8"/>
  <c r="H212" i="8"/>
  <c r="I212" i="8"/>
  <c r="K212" i="8"/>
  <c r="S211" i="8"/>
  <c r="U211" i="8"/>
  <c r="W211" i="8"/>
  <c r="V211" i="8"/>
  <c r="O211" i="8"/>
  <c r="P211" i="8"/>
  <c r="N211" i="8"/>
  <c r="L211" i="8"/>
  <c r="H211" i="8"/>
  <c r="I211" i="8"/>
  <c r="K211" i="8"/>
  <c r="S210" i="8"/>
  <c r="U210" i="8"/>
  <c r="W210" i="8"/>
  <c r="V210" i="8"/>
  <c r="O210" i="8"/>
  <c r="P210" i="8"/>
  <c r="N210" i="8"/>
  <c r="L210" i="8"/>
  <c r="H210" i="8"/>
  <c r="I210" i="8"/>
  <c r="K210" i="8"/>
  <c r="S209" i="8"/>
  <c r="U209" i="8"/>
  <c r="W209" i="8"/>
  <c r="V209" i="8"/>
  <c r="O209" i="8"/>
  <c r="P209" i="8"/>
  <c r="N209" i="8"/>
  <c r="L209" i="8"/>
  <c r="H209" i="8"/>
  <c r="I209" i="8"/>
  <c r="K209" i="8"/>
  <c r="S208" i="8"/>
  <c r="U208" i="8"/>
  <c r="W208" i="8"/>
  <c r="V208" i="8"/>
  <c r="O208" i="8"/>
  <c r="P208" i="8"/>
  <c r="N208" i="8"/>
  <c r="L208" i="8"/>
  <c r="H208" i="8"/>
  <c r="I208" i="8"/>
  <c r="K208" i="8"/>
  <c r="S207" i="8"/>
  <c r="U207" i="8"/>
  <c r="W207" i="8"/>
  <c r="V207" i="8"/>
  <c r="O207" i="8"/>
  <c r="P207" i="8"/>
  <c r="N207" i="8"/>
  <c r="L207" i="8"/>
  <c r="H207" i="8"/>
  <c r="I207" i="8"/>
  <c r="K207" i="8"/>
  <c r="S206" i="8"/>
  <c r="U206" i="8"/>
  <c r="W206" i="8"/>
  <c r="V206" i="8"/>
  <c r="O206" i="8"/>
  <c r="P206" i="8"/>
  <c r="N206" i="8"/>
  <c r="L206" i="8"/>
  <c r="H206" i="8"/>
  <c r="I206" i="8"/>
  <c r="K206" i="8"/>
  <c r="S205" i="8"/>
  <c r="U205" i="8"/>
  <c r="W205" i="8"/>
  <c r="V205" i="8"/>
  <c r="O205" i="8"/>
  <c r="P205" i="8"/>
  <c r="N205" i="8"/>
  <c r="L205" i="8"/>
  <c r="H205" i="8"/>
  <c r="I205" i="8"/>
  <c r="K205" i="8"/>
  <c r="S204" i="8"/>
  <c r="U204" i="8"/>
  <c r="W204" i="8"/>
  <c r="V204" i="8"/>
  <c r="O204" i="8"/>
  <c r="P204" i="8"/>
  <c r="N204" i="8"/>
  <c r="L204" i="8"/>
  <c r="H204" i="8"/>
  <c r="I204" i="8"/>
  <c r="K204" i="8"/>
  <c r="S203" i="8"/>
  <c r="U203" i="8"/>
  <c r="W203" i="8"/>
  <c r="V203" i="8"/>
  <c r="O203" i="8"/>
  <c r="P203" i="8"/>
  <c r="N203" i="8"/>
  <c r="L203" i="8"/>
  <c r="H203" i="8"/>
  <c r="I203" i="8"/>
  <c r="K203" i="8"/>
  <c r="S202" i="8"/>
  <c r="U202" i="8"/>
  <c r="W202" i="8"/>
  <c r="V202" i="8"/>
  <c r="O202" i="8"/>
  <c r="P202" i="8"/>
  <c r="N202" i="8"/>
  <c r="L202" i="8"/>
  <c r="H202" i="8"/>
  <c r="I202" i="8"/>
  <c r="K202" i="8"/>
  <c r="S201" i="8"/>
  <c r="U201" i="8"/>
  <c r="W201" i="8"/>
  <c r="V201" i="8"/>
  <c r="O201" i="8"/>
  <c r="P201" i="8"/>
  <c r="N201" i="8"/>
  <c r="L201" i="8"/>
  <c r="H201" i="8"/>
  <c r="I201" i="8"/>
  <c r="K201" i="8"/>
  <c r="S200" i="8"/>
  <c r="U200" i="8"/>
  <c r="W200" i="8"/>
  <c r="V200" i="8"/>
  <c r="O200" i="8"/>
  <c r="P200" i="8"/>
  <c r="N200" i="8"/>
  <c r="L200" i="8"/>
  <c r="H200" i="8"/>
  <c r="I200" i="8"/>
  <c r="K200" i="8"/>
  <c r="S199" i="8"/>
  <c r="U199" i="8"/>
  <c r="W199" i="8"/>
  <c r="V199" i="8"/>
  <c r="O199" i="8"/>
  <c r="P199" i="8"/>
  <c r="N199" i="8"/>
  <c r="L199" i="8"/>
  <c r="H199" i="8"/>
  <c r="I199" i="8"/>
  <c r="K199" i="8"/>
  <c r="S198" i="8"/>
  <c r="U198" i="8"/>
  <c r="W198" i="8"/>
  <c r="V198" i="8"/>
  <c r="O198" i="8"/>
  <c r="P198" i="8"/>
  <c r="N198" i="8"/>
  <c r="L198" i="8"/>
  <c r="H198" i="8"/>
  <c r="I198" i="8"/>
  <c r="K198" i="8"/>
  <c r="S197" i="8"/>
  <c r="U197" i="8"/>
  <c r="W197" i="8"/>
  <c r="V197" i="8"/>
  <c r="O197" i="8"/>
  <c r="P197" i="8"/>
  <c r="N197" i="8"/>
  <c r="L197" i="8"/>
  <c r="H197" i="8"/>
  <c r="I197" i="8"/>
  <c r="K197" i="8"/>
  <c r="S196" i="8"/>
  <c r="U196" i="8"/>
  <c r="W196" i="8"/>
  <c r="V196" i="8"/>
  <c r="O196" i="8"/>
  <c r="P196" i="8"/>
  <c r="N196" i="8"/>
  <c r="L196" i="8"/>
  <c r="H196" i="8"/>
  <c r="I196" i="8"/>
  <c r="K196" i="8"/>
  <c r="S195" i="8"/>
  <c r="U195" i="8"/>
  <c r="W195" i="8"/>
  <c r="V195" i="8"/>
  <c r="O195" i="8"/>
  <c r="P195" i="8"/>
  <c r="N195" i="8"/>
  <c r="L195" i="8"/>
  <c r="H195" i="8"/>
  <c r="I195" i="8"/>
  <c r="K195" i="8"/>
  <c r="S194" i="8"/>
  <c r="U194" i="8"/>
  <c r="W194" i="8"/>
  <c r="V194" i="8"/>
  <c r="O194" i="8"/>
  <c r="P194" i="8"/>
  <c r="N194" i="8"/>
  <c r="L194" i="8"/>
  <c r="H194" i="8"/>
  <c r="I194" i="8"/>
  <c r="K194" i="8"/>
  <c r="S193" i="8"/>
  <c r="U193" i="8"/>
  <c r="W193" i="8"/>
  <c r="V193" i="8"/>
  <c r="O193" i="8"/>
  <c r="P193" i="8"/>
  <c r="N193" i="8"/>
  <c r="L193" i="8"/>
  <c r="H193" i="8"/>
  <c r="I193" i="8"/>
  <c r="K193" i="8"/>
  <c r="S192" i="8"/>
  <c r="U192" i="8"/>
  <c r="W192" i="8"/>
  <c r="V192" i="8"/>
  <c r="O192" i="8"/>
  <c r="P192" i="8"/>
  <c r="N192" i="8"/>
  <c r="L192" i="8"/>
  <c r="H192" i="8"/>
  <c r="I192" i="8"/>
  <c r="K192" i="8"/>
  <c r="S191" i="8"/>
  <c r="U191" i="8"/>
  <c r="W191" i="8"/>
  <c r="V191" i="8"/>
  <c r="O191" i="8"/>
  <c r="P191" i="8"/>
  <c r="N191" i="8"/>
  <c r="L191" i="8"/>
  <c r="H191" i="8"/>
  <c r="I191" i="8"/>
  <c r="K191" i="8"/>
  <c r="S190" i="8"/>
  <c r="U190" i="8"/>
  <c r="W190" i="8"/>
  <c r="V190" i="8"/>
  <c r="O190" i="8"/>
  <c r="P190" i="8"/>
  <c r="N190" i="8"/>
  <c r="L190" i="8"/>
  <c r="H190" i="8"/>
  <c r="I190" i="8"/>
  <c r="K190" i="8"/>
  <c r="S189" i="8"/>
  <c r="U189" i="8"/>
  <c r="W189" i="8"/>
  <c r="V189" i="8"/>
  <c r="O189" i="8"/>
  <c r="P189" i="8"/>
  <c r="N189" i="8"/>
  <c r="L189" i="8"/>
  <c r="H189" i="8"/>
  <c r="I189" i="8"/>
  <c r="K189" i="8"/>
  <c r="S188" i="8"/>
  <c r="U188" i="8"/>
  <c r="W188" i="8"/>
  <c r="V188" i="8"/>
  <c r="O188" i="8"/>
  <c r="P188" i="8"/>
  <c r="N188" i="8"/>
  <c r="L188" i="8"/>
  <c r="H188" i="8"/>
  <c r="I188" i="8"/>
  <c r="K188" i="8"/>
  <c r="S187" i="8"/>
  <c r="U187" i="8"/>
  <c r="W187" i="8"/>
  <c r="V187" i="8"/>
  <c r="O187" i="8"/>
  <c r="P187" i="8"/>
  <c r="N187" i="8"/>
  <c r="L187" i="8"/>
  <c r="H187" i="8"/>
  <c r="I187" i="8"/>
  <c r="K187" i="8"/>
  <c r="S186" i="8"/>
  <c r="U186" i="8"/>
  <c r="W186" i="8"/>
  <c r="V186" i="8"/>
  <c r="O186" i="8"/>
  <c r="P186" i="8"/>
  <c r="N186" i="8"/>
  <c r="L186" i="8"/>
  <c r="H186" i="8"/>
  <c r="I186" i="8"/>
  <c r="K186" i="8"/>
  <c r="S185" i="8"/>
  <c r="U185" i="8"/>
  <c r="W185" i="8"/>
  <c r="V185" i="8"/>
  <c r="O185" i="8"/>
  <c r="P185" i="8"/>
  <c r="N185" i="8"/>
  <c r="L185" i="8"/>
  <c r="H185" i="8"/>
  <c r="I185" i="8"/>
  <c r="K185" i="8"/>
  <c r="S184" i="8"/>
  <c r="U184" i="8"/>
  <c r="W184" i="8"/>
  <c r="V184" i="8"/>
  <c r="O184" i="8"/>
  <c r="P184" i="8"/>
  <c r="N184" i="8"/>
  <c r="L184" i="8"/>
  <c r="H184" i="8"/>
  <c r="I184" i="8"/>
  <c r="K184" i="8"/>
  <c r="S183" i="8"/>
  <c r="U183" i="8"/>
  <c r="W183" i="8"/>
  <c r="V183" i="8"/>
  <c r="O183" i="8"/>
  <c r="P183" i="8"/>
  <c r="N183" i="8"/>
  <c r="L183" i="8"/>
  <c r="H183" i="8"/>
  <c r="I183" i="8"/>
  <c r="K183" i="8"/>
  <c r="S182" i="8"/>
  <c r="U182" i="8"/>
  <c r="W182" i="8"/>
  <c r="V182" i="8"/>
  <c r="O182" i="8"/>
  <c r="P182" i="8"/>
  <c r="N182" i="8"/>
  <c r="L182" i="8"/>
  <c r="H182" i="8"/>
  <c r="I182" i="8"/>
  <c r="K182" i="8"/>
  <c r="S181" i="8"/>
  <c r="U181" i="8"/>
  <c r="W181" i="8"/>
  <c r="V181" i="8"/>
  <c r="O181" i="8"/>
  <c r="P181" i="8"/>
  <c r="N181" i="8"/>
  <c r="L181" i="8"/>
  <c r="H181" i="8"/>
  <c r="I181" i="8"/>
  <c r="K181" i="8"/>
  <c r="S180" i="8"/>
  <c r="U180" i="8"/>
  <c r="W180" i="8"/>
  <c r="V180" i="8"/>
  <c r="O180" i="8"/>
  <c r="P180" i="8"/>
  <c r="N180" i="8"/>
  <c r="L180" i="8"/>
  <c r="H180" i="8"/>
  <c r="I180" i="8"/>
  <c r="K180" i="8"/>
  <c r="S179" i="8"/>
  <c r="U179" i="8"/>
  <c r="W179" i="8"/>
  <c r="V179" i="8"/>
  <c r="O179" i="8"/>
  <c r="P179" i="8"/>
  <c r="N179" i="8"/>
  <c r="L179" i="8"/>
  <c r="H179" i="8"/>
  <c r="I179" i="8"/>
  <c r="K179" i="8"/>
  <c r="S178" i="8"/>
  <c r="U178" i="8"/>
  <c r="W178" i="8"/>
  <c r="V178" i="8"/>
  <c r="O178" i="8"/>
  <c r="P178" i="8"/>
  <c r="N178" i="8"/>
  <c r="L178" i="8"/>
  <c r="H178" i="8"/>
  <c r="I178" i="8"/>
  <c r="K178" i="8"/>
  <c r="S177" i="8"/>
  <c r="U177" i="8"/>
  <c r="W177" i="8"/>
  <c r="V177" i="8"/>
  <c r="O177" i="8"/>
  <c r="P177" i="8"/>
  <c r="N177" i="8"/>
  <c r="L177" i="8"/>
  <c r="H177" i="8"/>
  <c r="I177" i="8"/>
  <c r="K177" i="8"/>
  <c r="S176" i="8"/>
  <c r="U176" i="8"/>
  <c r="W176" i="8"/>
  <c r="V176" i="8"/>
  <c r="O176" i="8"/>
  <c r="P176" i="8"/>
  <c r="N176" i="8"/>
  <c r="L176" i="8"/>
  <c r="H176" i="8"/>
  <c r="I176" i="8"/>
  <c r="K176" i="8"/>
  <c r="S175" i="8"/>
  <c r="U175" i="8"/>
  <c r="W175" i="8"/>
  <c r="V175" i="8"/>
  <c r="O175" i="8"/>
  <c r="P175" i="8"/>
  <c r="N175" i="8"/>
  <c r="L175" i="8"/>
  <c r="H175" i="8"/>
  <c r="I175" i="8"/>
  <c r="K175" i="8"/>
  <c r="S174" i="8"/>
  <c r="U174" i="8"/>
  <c r="W174" i="8"/>
  <c r="V174" i="8"/>
  <c r="O174" i="8"/>
  <c r="P174" i="8"/>
  <c r="N174" i="8"/>
  <c r="L174" i="8"/>
  <c r="H174" i="8"/>
  <c r="I174" i="8"/>
  <c r="K174" i="8"/>
  <c r="S173" i="8"/>
  <c r="U173" i="8"/>
  <c r="W173" i="8"/>
  <c r="V173" i="8"/>
  <c r="O173" i="8"/>
  <c r="P173" i="8"/>
  <c r="N173" i="8"/>
  <c r="L173" i="8"/>
  <c r="H173" i="8"/>
  <c r="I173" i="8"/>
  <c r="K173" i="8"/>
  <c r="S172" i="8"/>
  <c r="U172" i="8"/>
  <c r="W172" i="8"/>
  <c r="V172" i="8"/>
  <c r="O172" i="8"/>
  <c r="P172" i="8"/>
  <c r="N172" i="8"/>
  <c r="L172" i="8"/>
  <c r="H172" i="8"/>
  <c r="I172" i="8"/>
  <c r="K172" i="8"/>
  <c r="S171" i="8"/>
  <c r="U171" i="8"/>
  <c r="W171" i="8"/>
  <c r="V171" i="8"/>
  <c r="O171" i="8"/>
  <c r="P171" i="8"/>
  <c r="N171" i="8"/>
  <c r="L171" i="8"/>
  <c r="H171" i="8"/>
  <c r="I171" i="8"/>
  <c r="K171" i="8"/>
  <c r="S170" i="8"/>
  <c r="U170" i="8"/>
  <c r="W170" i="8"/>
  <c r="V170" i="8"/>
  <c r="O170" i="8"/>
  <c r="P170" i="8"/>
  <c r="N170" i="8"/>
  <c r="L170" i="8"/>
  <c r="H170" i="8"/>
  <c r="I170" i="8"/>
  <c r="K170" i="8"/>
  <c r="S169" i="8"/>
  <c r="U169" i="8"/>
  <c r="W169" i="8"/>
  <c r="V169" i="8"/>
  <c r="O169" i="8"/>
  <c r="P169" i="8"/>
  <c r="N169" i="8"/>
  <c r="L169" i="8"/>
  <c r="H169" i="8"/>
  <c r="I169" i="8"/>
  <c r="K169" i="8"/>
  <c r="S168" i="8"/>
  <c r="U168" i="8"/>
  <c r="W168" i="8"/>
  <c r="V168" i="8"/>
  <c r="O168" i="8"/>
  <c r="P168" i="8"/>
  <c r="N168" i="8"/>
  <c r="L168" i="8"/>
  <c r="H168" i="8"/>
  <c r="I168" i="8"/>
  <c r="K168" i="8"/>
  <c r="S167" i="8"/>
  <c r="U167" i="8"/>
  <c r="W167" i="8"/>
  <c r="V167" i="8"/>
  <c r="O167" i="8"/>
  <c r="P167" i="8"/>
  <c r="N167" i="8"/>
  <c r="L167" i="8"/>
  <c r="H167" i="8"/>
  <c r="I167" i="8"/>
  <c r="K167" i="8"/>
  <c r="S166" i="8"/>
  <c r="U166" i="8"/>
  <c r="W166" i="8"/>
  <c r="V166" i="8"/>
  <c r="O166" i="8"/>
  <c r="P166" i="8"/>
  <c r="N166" i="8"/>
  <c r="L166" i="8"/>
  <c r="H166" i="8"/>
  <c r="I166" i="8"/>
  <c r="K166" i="8"/>
  <c r="S165" i="8"/>
  <c r="U165" i="8"/>
  <c r="W165" i="8"/>
  <c r="V165" i="8"/>
  <c r="O165" i="8"/>
  <c r="P165" i="8"/>
  <c r="N165" i="8"/>
  <c r="L165" i="8"/>
  <c r="H165" i="8"/>
  <c r="I165" i="8"/>
  <c r="K165" i="8"/>
  <c r="S164" i="8"/>
  <c r="U164" i="8"/>
  <c r="W164" i="8"/>
  <c r="V164" i="8"/>
  <c r="O164" i="8"/>
  <c r="P164" i="8"/>
  <c r="N164" i="8"/>
  <c r="L164" i="8"/>
  <c r="H164" i="8"/>
  <c r="I164" i="8"/>
  <c r="K164" i="8"/>
  <c r="S163" i="8"/>
  <c r="U163" i="8"/>
  <c r="W163" i="8"/>
  <c r="V163" i="8"/>
  <c r="O163" i="8"/>
  <c r="P163" i="8"/>
  <c r="N163" i="8"/>
  <c r="L163" i="8"/>
  <c r="H163" i="8"/>
  <c r="I163" i="8"/>
  <c r="K163" i="8"/>
  <c r="S162" i="8"/>
  <c r="U162" i="8"/>
  <c r="W162" i="8"/>
  <c r="V162" i="8"/>
  <c r="O162" i="8"/>
  <c r="P162" i="8"/>
  <c r="N162" i="8"/>
  <c r="L162" i="8"/>
  <c r="H162" i="8"/>
  <c r="I162" i="8"/>
  <c r="K162" i="8"/>
  <c r="S161" i="8"/>
  <c r="U161" i="8"/>
  <c r="W161" i="8"/>
  <c r="V161" i="8"/>
  <c r="O161" i="8"/>
  <c r="P161" i="8"/>
  <c r="N161" i="8"/>
  <c r="L161" i="8"/>
  <c r="H161" i="8"/>
  <c r="I161" i="8"/>
  <c r="K161" i="8"/>
  <c r="S160" i="8"/>
  <c r="U160" i="8"/>
  <c r="W160" i="8"/>
  <c r="V160" i="8"/>
  <c r="O160" i="8"/>
  <c r="P160" i="8"/>
  <c r="N160" i="8"/>
  <c r="L160" i="8"/>
  <c r="H160" i="8"/>
  <c r="I160" i="8"/>
  <c r="K160" i="8"/>
  <c r="S159" i="8"/>
  <c r="U159" i="8"/>
  <c r="W159" i="8"/>
  <c r="V159" i="8"/>
  <c r="O159" i="8"/>
  <c r="P159" i="8"/>
  <c r="N159" i="8"/>
  <c r="L159" i="8"/>
  <c r="H159" i="8"/>
  <c r="I159" i="8"/>
  <c r="K159" i="8"/>
  <c r="S158" i="8"/>
  <c r="U158" i="8"/>
  <c r="W158" i="8"/>
  <c r="V158" i="8"/>
  <c r="O158" i="8"/>
  <c r="P158" i="8"/>
  <c r="N158" i="8"/>
  <c r="L158" i="8"/>
  <c r="H158" i="8"/>
  <c r="I158" i="8"/>
  <c r="K158" i="8"/>
  <c r="S157" i="8"/>
  <c r="U157" i="8"/>
  <c r="W157" i="8"/>
  <c r="V157" i="8"/>
  <c r="O157" i="8"/>
  <c r="P157" i="8"/>
  <c r="N157" i="8"/>
  <c r="L157" i="8"/>
  <c r="H157" i="8"/>
  <c r="I157" i="8"/>
  <c r="K157" i="8"/>
  <c r="S156" i="8"/>
  <c r="U156" i="8"/>
  <c r="W156" i="8"/>
  <c r="V156" i="8"/>
  <c r="O156" i="8"/>
  <c r="P156" i="8"/>
  <c r="N156" i="8"/>
  <c r="L156" i="8"/>
  <c r="H156" i="8"/>
  <c r="I156" i="8"/>
  <c r="K156" i="8"/>
  <c r="S155" i="8"/>
  <c r="U155" i="8"/>
  <c r="W155" i="8"/>
  <c r="V155" i="8"/>
  <c r="O155" i="8"/>
  <c r="P155" i="8"/>
  <c r="N155" i="8"/>
  <c r="L155" i="8"/>
  <c r="H155" i="8"/>
  <c r="I155" i="8"/>
  <c r="K155" i="8"/>
  <c r="S154" i="8"/>
  <c r="U154" i="8"/>
  <c r="W154" i="8"/>
  <c r="V154" i="8"/>
  <c r="O154" i="8"/>
  <c r="P154" i="8"/>
  <c r="N154" i="8"/>
  <c r="L154" i="8"/>
  <c r="H154" i="8"/>
  <c r="I154" i="8"/>
  <c r="K154" i="8"/>
  <c r="S153" i="8"/>
  <c r="U153" i="8"/>
  <c r="W153" i="8"/>
  <c r="V153" i="8"/>
  <c r="O153" i="8"/>
  <c r="P153" i="8"/>
  <c r="N153" i="8"/>
  <c r="L153" i="8"/>
  <c r="H153" i="8"/>
  <c r="I153" i="8"/>
  <c r="K153" i="8"/>
  <c r="S152" i="8"/>
  <c r="U152" i="8"/>
  <c r="W152" i="8"/>
  <c r="V152" i="8"/>
  <c r="O152" i="8"/>
  <c r="P152" i="8"/>
  <c r="N152" i="8"/>
  <c r="L152" i="8"/>
  <c r="H152" i="8"/>
  <c r="I152" i="8"/>
  <c r="K152" i="8"/>
  <c r="S151" i="8"/>
  <c r="U151" i="8"/>
  <c r="W151" i="8"/>
  <c r="V151" i="8"/>
  <c r="O151" i="8"/>
  <c r="P151" i="8"/>
  <c r="N151" i="8"/>
  <c r="L151" i="8"/>
  <c r="H151" i="8"/>
  <c r="I151" i="8"/>
  <c r="K151" i="8"/>
  <c r="S150" i="8"/>
  <c r="U150" i="8"/>
  <c r="W150" i="8"/>
  <c r="V150" i="8"/>
  <c r="O150" i="8"/>
  <c r="P150" i="8"/>
  <c r="N150" i="8"/>
  <c r="L150" i="8"/>
  <c r="H150" i="8"/>
  <c r="I150" i="8"/>
  <c r="K150" i="8"/>
  <c r="S149" i="8"/>
  <c r="U149" i="8"/>
  <c r="W149" i="8"/>
  <c r="V149" i="8"/>
  <c r="O149" i="8"/>
  <c r="P149" i="8"/>
  <c r="N149" i="8"/>
  <c r="L149" i="8"/>
  <c r="H149" i="8"/>
  <c r="I149" i="8"/>
  <c r="K149" i="8"/>
  <c r="S148" i="8"/>
  <c r="U148" i="8"/>
  <c r="W148" i="8"/>
  <c r="V148" i="8"/>
  <c r="O148" i="8"/>
  <c r="P148" i="8"/>
  <c r="N148" i="8"/>
  <c r="L148" i="8"/>
  <c r="H148" i="8"/>
  <c r="I148" i="8"/>
  <c r="K148" i="8"/>
  <c r="S147" i="8"/>
  <c r="U147" i="8"/>
  <c r="W147" i="8"/>
  <c r="V147" i="8"/>
  <c r="O147" i="8"/>
  <c r="P147" i="8"/>
  <c r="N147" i="8"/>
  <c r="L147" i="8"/>
  <c r="H147" i="8"/>
  <c r="I147" i="8"/>
  <c r="K147" i="8"/>
  <c r="S146" i="8"/>
  <c r="U146" i="8"/>
  <c r="W146" i="8"/>
  <c r="V146" i="8"/>
  <c r="O146" i="8"/>
  <c r="P146" i="8"/>
  <c r="N146" i="8"/>
  <c r="L146" i="8"/>
  <c r="H146" i="8"/>
  <c r="I146" i="8"/>
  <c r="K146" i="8"/>
  <c r="S145" i="8"/>
  <c r="U145" i="8"/>
  <c r="W145" i="8"/>
  <c r="V145" i="8"/>
  <c r="O145" i="8"/>
  <c r="P145" i="8"/>
  <c r="N145" i="8"/>
  <c r="L145" i="8"/>
  <c r="H145" i="8"/>
  <c r="I145" i="8"/>
  <c r="K145" i="8"/>
  <c r="S144" i="8"/>
  <c r="U144" i="8"/>
  <c r="W144" i="8"/>
  <c r="V144" i="8"/>
  <c r="O144" i="8"/>
  <c r="P144" i="8"/>
  <c r="N144" i="8"/>
  <c r="L144" i="8"/>
  <c r="H144" i="8"/>
  <c r="I144" i="8"/>
  <c r="K144" i="8"/>
  <c r="S143" i="8"/>
  <c r="U143" i="8"/>
  <c r="W143" i="8"/>
  <c r="V143" i="8"/>
  <c r="O143" i="8"/>
  <c r="P143" i="8"/>
  <c r="N143" i="8"/>
  <c r="L143" i="8"/>
  <c r="H143" i="8"/>
  <c r="I143" i="8"/>
  <c r="K143" i="8"/>
  <c r="S142" i="8"/>
  <c r="U142" i="8"/>
  <c r="W142" i="8"/>
  <c r="V142" i="8"/>
  <c r="O142" i="8"/>
  <c r="P142" i="8"/>
  <c r="N142" i="8"/>
  <c r="L142" i="8"/>
  <c r="H142" i="8"/>
  <c r="I142" i="8"/>
  <c r="K142" i="8"/>
  <c r="S141" i="8"/>
  <c r="U141" i="8"/>
  <c r="W141" i="8"/>
  <c r="V141" i="8"/>
  <c r="O141" i="8"/>
  <c r="P141" i="8"/>
  <c r="N141" i="8"/>
  <c r="L141" i="8"/>
  <c r="H141" i="8"/>
  <c r="I141" i="8"/>
  <c r="K141" i="8"/>
  <c r="S140" i="8"/>
  <c r="U140" i="8"/>
  <c r="W140" i="8"/>
  <c r="V140" i="8"/>
  <c r="O140" i="8"/>
  <c r="P140" i="8"/>
  <c r="N140" i="8"/>
  <c r="L140" i="8"/>
  <c r="H140" i="8"/>
  <c r="I140" i="8"/>
  <c r="K140" i="8"/>
  <c r="S139" i="8"/>
  <c r="U139" i="8"/>
  <c r="W139" i="8"/>
  <c r="V139" i="8"/>
  <c r="O139" i="8"/>
  <c r="P139" i="8"/>
  <c r="N139" i="8"/>
  <c r="L139" i="8"/>
  <c r="H139" i="8"/>
  <c r="I139" i="8"/>
  <c r="K139" i="8"/>
  <c r="S138" i="8"/>
  <c r="U138" i="8"/>
  <c r="W138" i="8"/>
  <c r="V138" i="8"/>
  <c r="O138" i="8"/>
  <c r="P138" i="8"/>
  <c r="N138" i="8"/>
  <c r="L138" i="8"/>
  <c r="H138" i="8"/>
  <c r="I138" i="8"/>
  <c r="K138" i="8"/>
  <c r="S137" i="8"/>
  <c r="U137" i="8"/>
  <c r="W137" i="8"/>
  <c r="V137" i="8"/>
  <c r="O137" i="8"/>
  <c r="P137" i="8"/>
  <c r="N137" i="8"/>
  <c r="L137" i="8"/>
  <c r="H137" i="8"/>
  <c r="I137" i="8"/>
  <c r="K137" i="8"/>
  <c r="S136" i="8"/>
  <c r="U136" i="8"/>
  <c r="W136" i="8"/>
  <c r="V136" i="8"/>
  <c r="O136" i="8"/>
  <c r="P136" i="8"/>
  <c r="N136" i="8"/>
  <c r="L136" i="8"/>
  <c r="H136" i="8"/>
  <c r="I136" i="8"/>
  <c r="K136" i="8"/>
  <c r="S135" i="8"/>
  <c r="U135" i="8"/>
  <c r="W135" i="8"/>
  <c r="V135" i="8"/>
  <c r="O135" i="8"/>
  <c r="P135" i="8"/>
  <c r="N135" i="8"/>
  <c r="L135" i="8"/>
  <c r="H135" i="8"/>
  <c r="I135" i="8"/>
  <c r="K135" i="8"/>
  <c r="S134" i="8"/>
  <c r="U134" i="8"/>
  <c r="W134" i="8"/>
  <c r="V134" i="8"/>
  <c r="O134" i="8"/>
  <c r="P134" i="8"/>
  <c r="N134" i="8"/>
  <c r="L134" i="8"/>
  <c r="H134" i="8"/>
  <c r="I134" i="8"/>
  <c r="K134" i="8"/>
  <c r="S133" i="8"/>
  <c r="U133" i="8"/>
  <c r="W133" i="8"/>
  <c r="V133" i="8"/>
  <c r="O133" i="8"/>
  <c r="P133" i="8"/>
  <c r="N133" i="8"/>
  <c r="L133" i="8"/>
  <c r="H133" i="8"/>
  <c r="I133" i="8"/>
  <c r="K133" i="8"/>
  <c r="S132" i="8"/>
  <c r="U132" i="8"/>
  <c r="W132" i="8"/>
  <c r="V132" i="8"/>
  <c r="O132" i="8"/>
  <c r="P132" i="8"/>
  <c r="N132" i="8"/>
  <c r="L132" i="8"/>
  <c r="H132" i="8"/>
  <c r="I132" i="8"/>
  <c r="K132" i="8"/>
  <c r="S131" i="8"/>
  <c r="U131" i="8"/>
  <c r="W131" i="8"/>
  <c r="V131" i="8"/>
  <c r="O131" i="8"/>
  <c r="P131" i="8"/>
  <c r="N131" i="8"/>
  <c r="L131" i="8"/>
  <c r="H131" i="8"/>
  <c r="I131" i="8"/>
  <c r="K131" i="8"/>
  <c r="S130" i="8"/>
  <c r="U130" i="8"/>
  <c r="W130" i="8"/>
  <c r="V130" i="8"/>
  <c r="O130" i="8"/>
  <c r="P130" i="8"/>
  <c r="N130" i="8"/>
  <c r="L130" i="8"/>
  <c r="H130" i="8"/>
  <c r="I130" i="8"/>
  <c r="K130" i="8"/>
  <c r="S129" i="8"/>
  <c r="U129" i="8"/>
  <c r="W129" i="8"/>
  <c r="V129" i="8"/>
  <c r="O129" i="8"/>
  <c r="P129" i="8"/>
  <c r="N129" i="8"/>
  <c r="L129" i="8"/>
  <c r="H129" i="8"/>
  <c r="I129" i="8"/>
  <c r="K129" i="8"/>
  <c r="S128" i="8"/>
  <c r="U128" i="8"/>
  <c r="W128" i="8"/>
  <c r="V128" i="8"/>
  <c r="O128" i="8"/>
  <c r="P128" i="8"/>
  <c r="N128" i="8"/>
  <c r="L128" i="8"/>
  <c r="H128" i="8"/>
  <c r="I128" i="8"/>
  <c r="K128" i="8"/>
  <c r="S127" i="8"/>
  <c r="U127" i="8"/>
  <c r="W127" i="8"/>
  <c r="V127" i="8"/>
  <c r="O127" i="8"/>
  <c r="P127" i="8"/>
  <c r="N127" i="8"/>
  <c r="L127" i="8"/>
  <c r="H127" i="8"/>
  <c r="I127" i="8"/>
  <c r="K127" i="8"/>
  <c r="S126" i="8"/>
  <c r="U126" i="8"/>
  <c r="W126" i="8"/>
  <c r="V126" i="8"/>
  <c r="O126" i="8"/>
  <c r="P126" i="8"/>
  <c r="N126" i="8"/>
  <c r="L126" i="8"/>
  <c r="H126" i="8"/>
  <c r="I126" i="8"/>
  <c r="K126" i="8"/>
  <c r="S125" i="8"/>
  <c r="U125" i="8"/>
  <c r="W125" i="8"/>
  <c r="V125" i="8"/>
  <c r="O125" i="8"/>
  <c r="P125" i="8"/>
  <c r="N125" i="8"/>
  <c r="L125" i="8"/>
  <c r="H125" i="8"/>
  <c r="I125" i="8"/>
  <c r="K125" i="8"/>
  <c r="S124" i="8"/>
  <c r="U124" i="8"/>
  <c r="W124" i="8"/>
  <c r="V124" i="8"/>
  <c r="O124" i="8"/>
  <c r="P124" i="8"/>
  <c r="N124" i="8"/>
  <c r="L124" i="8"/>
  <c r="H124" i="8"/>
  <c r="I124" i="8"/>
  <c r="K124" i="8"/>
  <c r="S123" i="8"/>
  <c r="U123" i="8"/>
  <c r="W123" i="8"/>
  <c r="V123" i="8"/>
  <c r="O123" i="8"/>
  <c r="P123" i="8"/>
  <c r="N123" i="8"/>
  <c r="L123" i="8"/>
  <c r="H123" i="8"/>
  <c r="I123" i="8"/>
  <c r="K123" i="8"/>
  <c r="S122" i="8"/>
  <c r="U122" i="8"/>
  <c r="W122" i="8"/>
  <c r="V122" i="8"/>
  <c r="O122" i="8"/>
  <c r="P122" i="8"/>
  <c r="N122" i="8"/>
  <c r="L122" i="8"/>
  <c r="H122" i="8"/>
  <c r="I122" i="8"/>
  <c r="K122" i="8"/>
  <c r="S121" i="8"/>
  <c r="U121" i="8"/>
  <c r="W121" i="8"/>
  <c r="V121" i="8"/>
  <c r="O121" i="8"/>
  <c r="P121" i="8"/>
  <c r="N121" i="8"/>
  <c r="L121" i="8"/>
  <c r="H121" i="8"/>
  <c r="I121" i="8"/>
  <c r="K121" i="8"/>
  <c r="S120" i="8"/>
  <c r="U120" i="8"/>
  <c r="W120" i="8"/>
  <c r="V120" i="8"/>
  <c r="O120" i="8"/>
  <c r="P120" i="8"/>
  <c r="N120" i="8"/>
  <c r="L120" i="8"/>
  <c r="H120" i="8"/>
  <c r="I120" i="8"/>
  <c r="K120" i="8"/>
  <c r="S119" i="8"/>
  <c r="U119" i="8"/>
  <c r="W119" i="8"/>
  <c r="V119" i="8"/>
  <c r="O119" i="8"/>
  <c r="P119" i="8"/>
  <c r="N119" i="8"/>
  <c r="L119" i="8"/>
  <c r="H119" i="8"/>
  <c r="I119" i="8"/>
  <c r="K119" i="8"/>
  <c r="S118" i="8"/>
  <c r="U118" i="8"/>
  <c r="W118" i="8"/>
  <c r="V118" i="8"/>
  <c r="O118" i="8"/>
  <c r="P118" i="8"/>
  <c r="N118" i="8"/>
  <c r="L118" i="8"/>
  <c r="H118" i="8"/>
  <c r="I118" i="8"/>
  <c r="K118" i="8"/>
  <c r="S117" i="8"/>
  <c r="U117" i="8"/>
  <c r="W117" i="8"/>
  <c r="V117" i="8"/>
  <c r="O117" i="8"/>
  <c r="P117" i="8"/>
  <c r="N117" i="8"/>
  <c r="L117" i="8"/>
  <c r="H117" i="8"/>
  <c r="I117" i="8"/>
  <c r="K117" i="8"/>
  <c r="S116" i="8"/>
  <c r="U116" i="8"/>
  <c r="W116" i="8"/>
  <c r="V116" i="8"/>
  <c r="O116" i="8"/>
  <c r="P116" i="8"/>
  <c r="N116" i="8"/>
  <c r="L116" i="8"/>
  <c r="H116" i="8"/>
  <c r="I116" i="8"/>
  <c r="K116" i="8"/>
  <c r="S115" i="8"/>
  <c r="U115" i="8"/>
  <c r="W115" i="8"/>
  <c r="V115" i="8"/>
  <c r="O115" i="8"/>
  <c r="P115" i="8"/>
  <c r="N115" i="8"/>
  <c r="L115" i="8"/>
  <c r="H115" i="8"/>
  <c r="I115" i="8"/>
  <c r="K115" i="8"/>
  <c r="S114" i="8"/>
  <c r="U114" i="8"/>
  <c r="W114" i="8"/>
  <c r="V114" i="8"/>
  <c r="O114" i="8"/>
  <c r="P114" i="8"/>
  <c r="N114" i="8"/>
  <c r="L114" i="8"/>
  <c r="H114" i="8"/>
  <c r="I114" i="8"/>
  <c r="K114" i="8"/>
  <c r="S113" i="8"/>
  <c r="U113" i="8"/>
  <c r="W113" i="8"/>
  <c r="V113" i="8"/>
  <c r="O113" i="8"/>
  <c r="P113" i="8"/>
  <c r="N113" i="8"/>
  <c r="L113" i="8"/>
  <c r="H113" i="8"/>
  <c r="I113" i="8"/>
  <c r="K113" i="8"/>
  <c r="S112" i="8"/>
  <c r="U112" i="8"/>
  <c r="W112" i="8"/>
  <c r="V112" i="8"/>
  <c r="O112" i="8"/>
  <c r="P112" i="8"/>
  <c r="N112" i="8"/>
  <c r="L112" i="8"/>
  <c r="H112" i="8"/>
  <c r="I112" i="8"/>
  <c r="K112" i="8"/>
  <c r="S111" i="8"/>
  <c r="U111" i="8"/>
  <c r="W111" i="8"/>
  <c r="V111" i="8"/>
  <c r="O111" i="8"/>
  <c r="P111" i="8"/>
  <c r="N111" i="8"/>
  <c r="L111" i="8"/>
  <c r="H111" i="8"/>
  <c r="I111" i="8"/>
  <c r="K111" i="8"/>
  <c r="S110" i="8"/>
  <c r="U110" i="8"/>
  <c r="W110" i="8"/>
  <c r="V110" i="8"/>
  <c r="O110" i="8"/>
  <c r="P110" i="8"/>
  <c r="N110" i="8"/>
  <c r="L110" i="8"/>
  <c r="H110" i="8"/>
  <c r="I110" i="8"/>
  <c r="K110" i="8"/>
  <c r="S109" i="8"/>
  <c r="U109" i="8"/>
  <c r="W109" i="8"/>
  <c r="V109" i="8"/>
  <c r="O109" i="8"/>
  <c r="P109" i="8"/>
  <c r="N109" i="8"/>
  <c r="L109" i="8"/>
  <c r="H109" i="8"/>
  <c r="I109" i="8"/>
  <c r="K109" i="8"/>
  <c r="S108" i="8"/>
  <c r="U108" i="8"/>
  <c r="W108" i="8"/>
  <c r="V108" i="8"/>
  <c r="O108" i="8"/>
  <c r="P108" i="8"/>
  <c r="N108" i="8"/>
  <c r="L108" i="8"/>
  <c r="H108" i="8"/>
  <c r="I108" i="8"/>
  <c r="K108" i="8"/>
  <c r="S107" i="8"/>
  <c r="U107" i="8"/>
  <c r="W107" i="8"/>
  <c r="V107" i="8"/>
  <c r="O107" i="8"/>
  <c r="P107" i="8"/>
  <c r="N107" i="8"/>
  <c r="L107" i="8"/>
  <c r="H107" i="8"/>
  <c r="I107" i="8"/>
  <c r="K107" i="8"/>
  <c r="S106" i="8"/>
  <c r="U106" i="8"/>
  <c r="W106" i="8"/>
  <c r="V106" i="8"/>
  <c r="O106" i="8"/>
  <c r="P106" i="8"/>
  <c r="N106" i="8"/>
  <c r="L106" i="8"/>
  <c r="H106" i="8"/>
  <c r="I106" i="8"/>
  <c r="K106" i="8"/>
  <c r="S105" i="8"/>
  <c r="U105" i="8"/>
  <c r="W105" i="8"/>
  <c r="V105" i="8"/>
  <c r="O105" i="8"/>
  <c r="P105" i="8"/>
  <c r="N105" i="8"/>
  <c r="L105" i="8"/>
  <c r="H105" i="8"/>
  <c r="I105" i="8"/>
  <c r="K105" i="8"/>
  <c r="S104" i="8"/>
  <c r="U104" i="8"/>
  <c r="W104" i="8"/>
  <c r="V104" i="8"/>
  <c r="O104" i="8"/>
  <c r="P104" i="8"/>
  <c r="N104" i="8"/>
  <c r="L104" i="8"/>
  <c r="H104" i="8"/>
  <c r="I104" i="8"/>
  <c r="K104" i="8"/>
  <c r="S103" i="8"/>
  <c r="U103" i="8"/>
  <c r="W103" i="8"/>
  <c r="V103" i="8"/>
  <c r="O103" i="8"/>
  <c r="P103" i="8"/>
  <c r="N103" i="8"/>
  <c r="L103" i="8"/>
  <c r="H103" i="8"/>
  <c r="I103" i="8"/>
  <c r="K103" i="8"/>
  <c r="S102" i="8"/>
  <c r="U102" i="8"/>
  <c r="W102" i="8"/>
  <c r="V102" i="8"/>
  <c r="O102" i="8"/>
  <c r="P102" i="8"/>
  <c r="N102" i="8"/>
  <c r="L102" i="8"/>
  <c r="H102" i="8"/>
  <c r="I102" i="8"/>
  <c r="K102" i="8"/>
  <c r="S101" i="8"/>
  <c r="U101" i="8"/>
  <c r="W101" i="8"/>
  <c r="V101" i="8"/>
  <c r="O101" i="8"/>
  <c r="P101" i="8"/>
  <c r="N101" i="8"/>
  <c r="L101" i="8"/>
  <c r="H101" i="8"/>
  <c r="I101" i="8"/>
  <c r="K101" i="8"/>
  <c r="S100" i="8"/>
  <c r="U100" i="8"/>
  <c r="W100" i="8"/>
  <c r="V100" i="8"/>
  <c r="O100" i="8"/>
  <c r="P100" i="8"/>
  <c r="N100" i="8"/>
  <c r="L100" i="8"/>
  <c r="H100" i="8"/>
  <c r="I100" i="8"/>
  <c r="K100" i="8"/>
  <c r="S99" i="8"/>
  <c r="U99" i="8"/>
  <c r="W99" i="8"/>
  <c r="V99" i="8"/>
  <c r="O99" i="8"/>
  <c r="P99" i="8"/>
  <c r="N99" i="8"/>
  <c r="L99" i="8"/>
  <c r="H99" i="8"/>
  <c r="I99" i="8"/>
  <c r="K99" i="8"/>
  <c r="S98" i="8"/>
  <c r="U98" i="8"/>
  <c r="W98" i="8"/>
  <c r="V98" i="8"/>
  <c r="O98" i="8"/>
  <c r="P98" i="8"/>
  <c r="N98" i="8"/>
  <c r="L98" i="8"/>
  <c r="H98" i="8"/>
  <c r="I98" i="8"/>
  <c r="K98" i="8"/>
  <c r="S97" i="8"/>
  <c r="U97" i="8"/>
  <c r="W97" i="8"/>
  <c r="V97" i="8"/>
  <c r="O97" i="8"/>
  <c r="P97" i="8"/>
  <c r="N97" i="8"/>
  <c r="L97" i="8"/>
  <c r="H97" i="8"/>
  <c r="I97" i="8"/>
  <c r="K97" i="8"/>
  <c r="S96" i="8"/>
  <c r="U96" i="8"/>
  <c r="W96" i="8"/>
  <c r="V96" i="8"/>
  <c r="O96" i="8"/>
  <c r="P96" i="8"/>
  <c r="N96" i="8"/>
  <c r="L96" i="8"/>
  <c r="H96" i="8"/>
  <c r="I96" i="8"/>
  <c r="K96" i="8"/>
  <c r="S95" i="8"/>
  <c r="U95" i="8"/>
  <c r="W95" i="8"/>
  <c r="V95" i="8"/>
  <c r="O95" i="8"/>
  <c r="P95" i="8"/>
  <c r="N95" i="8"/>
  <c r="L95" i="8"/>
  <c r="H95" i="8"/>
  <c r="I95" i="8"/>
  <c r="K95" i="8"/>
  <c r="S94" i="8"/>
  <c r="U94" i="8"/>
  <c r="W94" i="8"/>
  <c r="V94" i="8"/>
  <c r="O94" i="8"/>
  <c r="P94" i="8"/>
  <c r="N94" i="8"/>
  <c r="L94" i="8"/>
  <c r="H94" i="8"/>
  <c r="I94" i="8"/>
  <c r="K94" i="8"/>
  <c r="S93" i="8"/>
  <c r="U93" i="8"/>
  <c r="W93" i="8"/>
  <c r="V93" i="8"/>
  <c r="O93" i="8"/>
  <c r="P93" i="8"/>
  <c r="N93" i="8"/>
  <c r="L93" i="8"/>
  <c r="I93" i="8"/>
  <c r="K93" i="8"/>
  <c r="S92" i="8"/>
  <c r="U92" i="8"/>
  <c r="W92" i="8"/>
  <c r="V92" i="8"/>
  <c r="O92" i="8"/>
  <c r="P92" i="8"/>
  <c r="N92" i="8"/>
  <c r="L92" i="8"/>
  <c r="H92" i="8"/>
  <c r="I92" i="8"/>
  <c r="K92" i="8"/>
  <c r="S91" i="8"/>
  <c r="U91" i="8"/>
  <c r="W91" i="8"/>
  <c r="V91" i="8"/>
  <c r="O91" i="8"/>
  <c r="P91" i="8"/>
  <c r="N91" i="8"/>
  <c r="L91" i="8"/>
  <c r="I91" i="8"/>
  <c r="K91" i="8"/>
  <c r="S90" i="8"/>
  <c r="U90" i="8"/>
  <c r="W90" i="8"/>
  <c r="V90" i="8"/>
  <c r="O90" i="8"/>
  <c r="P90" i="8"/>
  <c r="N90" i="8"/>
  <c r="L90" i="8"/>
  <c r="H90" i="8"/>
  <c r="I90" i="8"/>
  <c r="K90" i="8"/>
  <c r="S89" i="8"/>
  <c r="U89" i="8"/>
  <c r="W89" i="8"/>
  <c r="V89" i="8"/>
  <c r="O89" i="8"/>
  <c r="P89" i="8"/>
  <c r="N89" i="8"/>
  <c r="L89" i="8"/>
  <c r="I89" i="8"/>
  <c r="K89" i="8"/>
  <c r="S88" i="8"/>
  <c r="U88" i="8"/>
  <c r="W88" i="8"/>
  <c r="V88" i="8"/>
  <c r="O88" i="8"/>
  <c r="P88" i="8"/>
  <c r="N88" i="8"/>
  <c r="L88" i="8"/>
  <c r="H88" i="8"/>
  <c r="I88" i="8"/>
  <c r="K88" i="8"/>
  <c r="S87" i="8"/>
  <c r="U87" i="8"/>
  <c r="W87" i="8"/>
  <c r="V87" i="8"/>
  <c r="O87" i="8"/>
  <c r="P87" i="8"/>
  <c r="N87" i="8"/>
  <c r="L87" i="8"/>
  <c r="I87" i="8"/>
  <c r="K87" i="8"/>
  <c r="S86" i="8"/>
  <c r="U86" i="8"/>
  <c r="W86" i="8"/>
  <c r="V86" i="8"/>
  <c r="O86" i="8"/>
  <c r="P86" i="8"/>
  <c r="N86" i="8"/>
  <c r="L86" i="8"/>
  <c r="H86" i="8"/>
  <c r="I86" i="8"/>
  <c r="K86" i="8"/>
  <c r="S85" i="8"/>
  <c r="U85" i="8"/>
  <c r="W85" i="8"/>
  <c r="V85" i="8"/>
  <c r="O85" i="8"/>
  <c r="P85" i="8"/>
  <c r="N85" i="8"/>
  <c r="L85" i="8"/>
  <c r="I85" i="8"/>
  <c r="K85" i="8"/>
  <c r="S84" i="8"/>
  <c r="U84" i="8"/>
  <c r="W84" i="8"/>
  <c r="V84" i="8"/>
  <c r="O84" i="8"/>
  <c r="P84" i="8"/>
  <c r="N84" i="8"/>
  <c r="L84" i="8"/>
  <c r="H84" i="8"/>
  <c r="I84" i="8"/>
  <c r="K84" i="8"/>
  <c r="S83" i="8"/>
  <c r="U83" i="8"/>
  <c r="W83" i="8"/>
  <c r="V83" i="8"/>
  <c r="O83" i="8"/>
  <c r="P83" i="8"/>
  <c r="N83" i="8"/>
  <c r="L83" i="8"/>
  <c r="I83" i="8"/>
  <c r="K83" i="8"/>
  <c r="S82" i="8"/>
  <c r="U82" i="8"/>
  <c r="W82" i="8"/>
  <c r="V82" i="8"/>
  <c r="O82" i="8"/>
  <c r="P82" i="8"/>
  <c r="N82" i="8"/>
  <c r="L82" i="8"/>
  <c r="H82" i="8"/>
  <c r="I82" i="8"/>
  <c r="K82" i="8"/>
  <c r="S81" i="8"/>
  <c r="U81" i="8"/>
  <c r="W81" i="8"/>
  <c r="V81" i="8"/>
  <c r="O81" i="8"/>
  <c r="P81" i="8"/>
  <c r="N81" i="8"/>
  <c r="L81" i="8"/>
  <c r="I81" i="8"/>
  <c r="K81" i="8"/>
  <c r="S80" i="8"/>
  <c r="U80" i="8"/>
  <c r="W80" i="8"/>
  <c r="V80" i="8"/>
  <c r="O80" i="8"/>
  <c r="P80" i="8"/>
  <c r="N80" i="8"/>
  <c r="L80" i="8"/>
  <c r="H80" i="8"/>
  <c r="I80" i="8"/>
  <c r="K80" i="8"/>
  <c r="S79" i="8"/>
  <c r="U79" i="8"/>
  <c r="W79" i="8"/>
  <c r="V79" i="8"/>
  <c r="I79" i="8"/>
  <c r="K79" i="8"/>
  <c r="S78" i="8"/>
  <c r="U78" i="8"/>
  <c r="W78" i="8"/>
  <c r="V78" i="8"/>
  <c r="O78" i="8"/>
  <c r="P78" i="8"/>
  <c r="N78" i="8"/>
  <c r="L78" i="8"/>
  <c r="H78" i="8"/>
  <c r="I78" i="8"/>
  <c r="K78" i="8"/>
  <c r="S77" i="8"/>
  <c r="U77" i="8"/>
  <c r="W77" i="8"/>
  <c r="V77" i="8"/>
  <c r="I77" i="8"/>
  <c r="K77" i="8"/>
  <c r="S76" i="8"/>
  <c r="U76" i="8"/>
  <c r="W76" i="8"/>
  <c r="V76" i="8"/>
  <c r="O76" i="8"/>
  <c r="P76" i="8"/>
  <c r="N76" i="8"/>
  <c r="L76" i="8"/>
  <c r="H76" i="8"/>
  <c r="I76" i="8"/>
  <c r="K76" i="8"/>
  <c r="S75" i="8"/>
  <c r="U75" i="8"/>
  <c r="W75" i="8"/>
  <c r="V75" i="8"/>
  <c r="I75" i="8"/>
  <c r="K75" i="8"/>
  <c r="S74" i="8"/>
  <c r="U74" i="8"/>
  <c r="W74" i="8"/>
  <c r="V74" i="8"/>
  <c r="O74" i="8"/>
  <c r="P74" i="8"/>
  <c r="N74" i="8"/>
  <c r="L74" i="8"/>
  <c r="H74" i="8"/>
  <c r="I74" i="8"/>
  <c r="K74" i="8"/>
  <c r="S73" i="8"/>
  <c r="U73" i="8"/>
  <c r="W73" i="8"/>
  <c r="V73" i="8"/>
  <c r="I73" i="8"/>
  <c r="K73" i="8"/>
  <c r="S72" i="8"/>
  <c r="U72" i="8"/>
  <c r="W72" i="8"/>
  <c r="V72" i="8"/>
  <c r="O72" i="8"/>
  <c r="P72" i="8"/>
  <c r="N72" i="8"/>
  <c r="L72" i="8"/>
  <c r="H72" i="8"/>
  <c r="I72" i="8"/>
  <c r="K72" i="8"/>
  <c r="S71" i="8"/>
  <c r="U71" i="8"/>
  <c r="W71" i="8"/>
  <c r="V71" i="8"/>
  <c r="I71" i="8"/>
  <c r="K71" i="8"/>
  <c r="S70" i="8"/>
  <c r="U70" i="8"/>
  <c r="W70" i="8"/>
  <c r="V70" i="8"/>
  <c r="O70" i="8"/>
  <c r="P70" i="8"/>
  <c r="N70" i="8"/>
  <c r="L70" i="8"/>
  <c r="H70" i="8"/>
  <c r="I70" i="8"/>
  <c r="K70" i="8"/>
  <c r="S69" i="8"/>
  <c r="U69" i="8"/>
  <c r="W69" i="8"/>
  <c r="V69" i="8"/>
  <c r="I69" i="8"/>
  <c r="K69" i="8"/>
  <c r="S68" i="8"/>
  <c r="U68" i="8"/>
  <c r="W68" i="8"/>
  <c r="V68" i="8"/>
  <c r="O68" i="8"/>
  <c r="P68" i="8"/>
  <c r="N68" i="8"/>
  <c r="L68" i="8"/>
  <c r="H68" i="8"/>
  <c r="I68" i="8"/>
  <c r="K68" i="8"/>
  <c r="S67" i="8"/>
  <c r="U67" i="8"/>
  <c r="W67" i="8"/>
  <c r="V67" i="8"/>
  <c r="I67" i="8"/>
  <c r="K67" i="8"/>
  <c r="S66" i="8"/>
  <c r="U66" i="8"/>
  <c r="W66" i="8"/>
  <c r="V66" i="8"/>
  <c r="O66" i="8"/>
  <c r="P66" i="8"/>
  <c r="N66" i="8"/>
  <c r="L66" i="8"/>
  <c r="H66" i="8"/>
  <c r="I66" i="8"/>
  <c r="K66" i="8"/>
  <c r="S65" i="8"/>
  <c r="U65" i="8"/>
  <c r="W65" i="8"/>
  <c r="V65" i="8"/>
  <c r="I65" i="8"/>
  <c r="K65" i="8"/>
  <c r="S64" i="8"/>
  <c r="U64" i="8"/>
  <c r="W64" i="8"/>
  <c r="V64" i="8"/>
  <c r="O64" i="8"/>
  <c r="P64" i="8"/>
  <c r="N64" i="8"/>
  <c r="L64" i="8"/>
  <c r="H64" i="8"/>
  <c r="I64" i="8"/>
  <c r="K64" i="8"/>
  <c r="S63" i="8"/>
  <c r="U63" i="8"/>
  <c r="W63" i="8"/>
  <c r="V63" i="8"/>
  <c r="I63" i="8"/>
  <c r="K63" i="8"/>
  <c r="S62" i="8"/>
  <c r="U62" i="8"/>
  <c r="W62" i="8"/>
  <c r="V62" i="8"/>
  <c r="O62" i="8"/>
  <c r="P62" i="8"/>
  <c r="N62" i="8"/>
  <c r="L62" i="8"/>
  <c r="H62" i="8"/>
  <c r="I62" i="8"/>
  <c r="K62" i="8"/>
  <c r="S61" i="8"/>
  <c r="U61" i="8"/>
  <c r="W61" i="8"/>
  <c r="V61" i="8"/>
  <c r="I61" i="8"/>
  <c r="K61" i="8"/>
  <c r="S60" i="8"/>
  <c r="U60" i="8"/>
  <c r="W60" i="8"/>
  <c r="V60" i="8"/>
  <c r="O60" i="8"/>
  <c r="P60" i="8"/>
  <c r="N60" i="8"/>
  <c r="L60" i="8"/>
  <c r="H60" i="8"/>
  <c r="I60" i="8"/>
  <c r="K60" i="8"/>
  <c r="S59" i="8"/>
  <c r="U59" i="8"/>
  <c r="W59" i="8"/>
  <c r="V59" i="8"/>
  <c r="I59" i="8"/>
  <c r="K59" i="8"/>
  <c r="S58" i="8"/>
  <c r="U58" i="8"/>
  <c r="W58" i="8"/>
  <c r="V58" i="8"/>
  <c r="O58" i="8"/>
  <c r="P58" i="8"/>
  <c r="N58" i="8"/>
  <c r="L58" i="8"/>
  <c r="H58" i="8"/>
  <c r="I58" i="8"/>
  <c r="K58" i="8"/>
  <c r="S57" i="8"/>
  <c r="U57" i="8"/>
  <c r="W57" i="8"/>
  <c r="V57" i="8"/>
  <c r="I57" i="8"/>
  <c r="K57" i="8"/>
  <c r="S56" i="8"/>
  <c r="U56" i="8"/>
  <c r="W56" i="8"/>
  <c r="V56" i="8"/>
  <c r="O56" i="8"/>
  <c r="P56" i="8"/>
  <c r="N56" i="8"/>
  <c r="L56" i="8"/>
  <c r="H56" i="8"/>
  <c r="I56" i="8"/>
  <c r="K56" i="8"/>
  <c r="S55" i="8"/>
  <c r="U55" i="8"/>
  <c r="W55" i="8"/>
  <c r="V55" i="8"/>
  <c r="I55" i="8"/>
  <c r="K55" i="8"/>
  <c r="S54" i="8"/>
  <c r="U54" i="8"/>
  <c r="W54" i="8"/>
  <c r="V54" i="8"/>
  <c r="O54" i="8"/>
  <c r="P54" i="8"/>
  <c r="N54" i="8"/>
  <c r="L54" i="8"/>
  <c r="H54" i="8"/>
  <c r="I54" i="8"/>
  <c r="K54" i="8"/>
  <c r="S53" i="8"/>
  <c r="U53" i="8"/>
  <c r="W53" i="8"/>
  <c r="V53" i="8"/>
  <c r="I53" i="8"/>
  <c r="K53" i="8"/>
  <c r="S52" i="8"/>
  <c r="U52" i="8"/>
  <c r="W52" i="8"/>
  <c r="V52" i="8"/>
  <c r="O52" i="8"/>
  <c r="P52" i="8"/>
  <c r="N52" i="8"/>
  <c r="L52" i="8"/>
  <c r="H52" i="8"/>
  <c r="I52" i="8"/>
  <c r="K52" i="8"/>
  <c r="S51" i="8"/>
  <c r="U51" i="8"/>
  <c r="W51" i="8"/>
  <c r="V51" i="8"/>
  <c r="I51" i="8"/>
  <c r="K51" i="8"/>
  <c r="S50" i="8"/>
  <c r="U50" i="8"/>
  <c r="W50" i="8"/>
  <c r="V50" i="8"/>
  <c r="O50" i="8"/>
  <c r="P50" i="8"/>
  <c r="N50" i="8"/>
  <c r="L50" i="8"/>
  <c r="H50" i="8"/>
  <c r="I50" i="8"/>
  <c r="K50" i="8"/>
  <c r="S49" i="8"/>
  <c r="U49" i="8"/>
  <c r="W49" i="8"/>
  <c r="V49" i="8"/>
  <c r="I49" i="8"/>
  <c r="K49" i="8"/>
  <c r="S48" i="8"/>
  <c r="U48" i="8"/>
  <c r="W48" i="8"/>
  <c r="V48" i="8"/>
  <c r="O48" i="8"/>
  <c r="P48" i="8"/>
  <c r="N48" i="8"/>
  <c r="L48" i="8"/>
  <c r="H48" i="8"/>
  <c r="I48" i="8"/>
  <c r="K48" i="8"/>
  <c r="S47" i="8"/>
  <c r="U47" i="8"/>
  <c r="W47" i="8"/>
  <c r="V47" i="8"/>
  <c r="I47" i="8"/>
  <c r="K47" i="8"/>
  <c r="S46" i="8"/>
  <c r="U46" i="8"/>
  <c r="W46" i="8"/>
  <c r="V46" i="8"/>
  <c r="O46" i="8"/>
  <c r="P46" i="8"/>
  <c r="N46" i="8"/>
  <c r="L46" i="8"/>
  <c r="H46" i="8"/>
  <c r="I46" i="8"/>
  <c r="K46" i="8"/>
  <c r="S45" i="8"/>
  <c r="U45" i="8"/>
  <c r="W45" i="8"/>
  <c r="V45" i="8"/>
  <c r="I45" i="8"/>
  <c r="K45" i="8"/>
  <c r="S44" i="8"/>
  <c r="U44" i="8"/>
  <c r="W44" i="8"/>
  <c r="V44" i="8"/>
  <c r="O44" i="8"/>
  <c r="P44" i="8"/>
  <c r="N44" i="8"/>
  <c r="L44" i="8"/>
  <c r="H44" i="8"/>
  <c r="I44" i="8"/>
  <c r="K44" i="8"/>
  <c r="S43" i="8"/>
  <c r="U43" i="8"/>
  <c r="W43" i="8"/>
  <c r="V43" i="8"/>
  <c r="I43" i="8"/>
  <c r="K43" i="8"/>
  <c r="S42" i="8"/>
  <c r="U42" i="8"/>
  <c r="W42" i="8"/>
  <c r="V42" i="8"/>
  <c r="O42" i="8"/>
  <c r="P42" i="8"/>
  <c r="N42" i="8"/>
  <c r="L42" i="8"/>
  <c r="H42" i="8"/>
  <c r="I42" i="8"/>
  <c r="K42" i="8"/>
  <c r="S41" i="8"/>
  <c r="U41" i="8"/>
  <c r="W41" i="8"/>
  <c r="V41" i="8"/>
  <c r="I41" i="8"/>
  <c r="K41" i="8"/>
  <c r="S40" i="8"/>
  <c r="U40" i="8"/>
  <c r="W40" i="8"/>
  <c r="V40" i="8"/>
  <c r="H40" i="8"/>
  <c r="I40" i="8"/>
  <c r="K40" i="8"/>
  <c r="S39" i="8"/>
  <c r="U39" i="8"/>
  <c r="W39" i="8"/>
  <c r="V39" i="8"/>
  <c r="I39" i="8"/>
  <c r="K39" i="8"/>
  <c r="S38" i="8"/>
  <c r="U38" i="8"/>
  <c r="W38" i="8"/>
  <c r="V38" i="8"/>
  <c r="O38" i="8"/>
  <c r="P38" i="8"/>
  <c r="N38" i="8"/>
  <c r="L38" i="8"/>
  <c r="H38" i="8"/>
  <c r="I38" i="8"/>
  <c r="K38" i="8"/>
  <c r="S37" i="8"/>
  <c r="U37" i="8"/>
  <c r="W37" i="8"/>
  <c r="V37" i="8"/>
  <c r="I37" i="8"/>
  <c r="K37" i="8"/>
  <c r="S36" i="8"/>
  <c r="U36" i="8"/>
  <c r="W36" i="8"/>
  <c r="V36" i="8"/>
  <c r="O36" i="8"/>
  <c r="P36" i="8"/>
  <c r="N36" i="8"/>
  <c r="L36" i="8"/>
  <c r="H36" i="8"/>
  <c r="I36" i="8"/>
  <c r="K36" i="8"/>
  <c r="S35" i="8"/>
  <c r="U35" i="8"/>
  <c r="W35" i="8"/>
  <c r="V35" i="8"/>
  <c r="I35" i="8"/>
  <c r="K35" i="8"/>
  <c r="S34" i="8"/>
  <c r="U34" i="8"/>
  <c r="W34" i="8"/>
  <c r="V34" i="8"/>
  <c r="O34" i="8"/>
  <c r="P34" i="8"/>
  <c r="N34" i="8"/>
  <c r="L34" i="8"/>
  <c r="H34" i="8"/>
  <c r="I34" i="8"/>
  <c r="K34" i="8"/>
  <c r="S33" i="8"/>
  <c r="U33" i="8"/>
  <c r="W33" i="8"/>
  <c r="V33" i="8"/>
  <c r="I33" i="8"/>
  <c r="K33" i="8"/>
  <c r="S32" i="8"/>
  <c r="U32" i="8"/>
  <c r="W32" i="8"/>
  <c r="V32" i="8"/>
  <c r="O32" i="8"/>
  <c r="P32" i="8"/>
  <c r="N32" i="8"/>
  <c r="L32" i="8"/>
  <c r="H32" i="8"/>
  <c r="I32" i="8"/>
  <c r="K32" i="8"/>
  <c r="S31" i="8"/>
  <c r="U31" i="8"/>
  <c r="W31" i="8"/>
  <c r="V31" i="8"/>
  <c r="I31" i="8"/>
  <c r="K31" i="8"/>
  <c r="S30" i="8"/>
  <c r="U30" i="8"/>
  <c r="W30" i="8"/>
  <c r="V30" i="8"/>
  <c r="O30" i="8"/>
  <c r="P30" i="8"/>
  <c r="N30" i="8"/>
  <c r="L30" i="8"/>
  <c r="H30" i="8"/>
  <c r="I30" i="8"/>
  <c r="K30" i="8"/>
  <c r="S29" i="8"/>
  <c r="U29" i="8"/>
  <c r="W29" i="8"/>
  <c r="V29" i="8"/>
  <c r="I29" i="8"/>
  <c r="K29" i="8"/>
  <c r="S28" i="8"/>
  <c r="U28" i="8"/>
  <c r="W28" i="8"/>
  <c r="V28" i="8"/>
  <c r="O28" i="8"/>
  <c r="P28" i="8"/>
  <c r="N28" i="8"/>
  <c r="L28" i="8"/>
  <c r="H28" i="8"/>
  <c r="I28" i="8"/>
  <c r="K28" i="8"/>
  <c r="S27" i="8"/>
  <c r="U27" i="8"/>
  <c r="W27" i="8"/>
  <c r="V27" i="8"/>
  <c r="I27" i="8"/>
  <c r="K27" i="8"/>
  <c r="S26" i="8"/>
  <c r="U26" i="8"/>
  <c r="W26" i="8"/>
  <c r="V26" i="8"/>
  <c r="O26" i="8"/>
  <c r="P26" i="8"/>
  <c r="N26" i="8"/>
  <c r="L26" i="8"/>
  <c r="H26" i="8"/>
  <c r="I26" i="8"/>
  <c r="K26" i="8"/>
  <c r="S25" i="8"/>
  <c r="U25" i="8"/>
  <c r="W25" i="8"/>
  <c r="V25" i="8"/>
  <c r="I25" i="8"/>
  <c r="K25" i="8"/>
  <c r="S24" i="8"/>
  <c r="U24" i="8"/>
  <c r="W24" i="8"/>
  <c r="V24" i="8"/>
  <c r="O24" i="8"/>
  <c r="P24" i="8"/>
  <c r="N24" i="8"/>
  <c r="L24" i="8"/>
  <c r="H24" i="8"/>
  <c r="I24" i="8"/>
  <c r="K24" i="8"/>
  <c r="S23" i="8"/>
  <c r="U23" i="8"/>
  <c r="W23" i="8"/>
  <c r="V23" i="8"/>
  <c r="H23" i="8"/>
  <c r="I23" i="8"/>
  <c r="K23" i="8"/>
  <c r="S22" i="8"/>
  <c r="U22" i="8"/>
  <c r="W22" i="8"/>
  <c r="V22" i="8"/>
  <c r="O22" i="8"/>
  <c r="P22" i="8"/>
  <c r="N22" i="8"/>
  <c r="L22" i="8"/>
  <c r="I22" i="8"/>
  <c r="K22" i="8"/>
  <c r="S21" i="8"/>
  <c r="U21" i="8"/>
  <c r="W21" i="8"/>
  <c r="V21" i="8"/>
  <c r="H21" i="8"/>
  <c r="I21" i="8"/>
  <c r="K21" i="8"/>
  <c r="S20" i="8"/>
  <c r="U20" i="8"/>
  <c r="W20" i="8"/>
  <c r="V20" i="8"/>
  <c r="O20" i="8"/>
  <c r="P20" i="8"/>
  <c r="N20" i="8"/>
  <c r="L20" i="8"/>
  <c r="I20" i="8"/>
  <c r="K20" i="8"/>
  <c r="S19" i="8"/>
  <c r="U19" i="8"/>
  <c r="W19" i="8"/>
  <c r="V19" i="8"/>
  <c r="H19" i="8"/>
  <c r="I19" i="8"/>
  <c r="K19" i="8"/>
  <c r="S18" i="8"/>
  <c r="U18" i="8"/>
  <c r="W18" i="8"/>
  <c r="V18" i="8"/>
  <c r="O18" i="8"/>
  <c r="P18" i="8"/>
  <c r="N18" i="8"/>
  <c r="L18" i="8"/>
  <c r="I18" i="8"/>
  <c r="K18" i="8"/>
  <c r="S17" i="8"/>
  <c r="U17" i="8"/>
  <c r="W17" i="8"/>
  <c r="V17" i="8"/>
  <c r="I17" i="8"/>
  <c r="K17" i="8"/>
  <c r="S16" i="8"/>
  <c r="U16" i="8"/>
  <c r="W16" i="8"/>
  <c r="V16" i="8"/>
  <c r="O16" i="8"/>
  <c r="P16" i="8"/>
  <c r="N16" i="8"/>
  <c r="L16" i="8"/>
  <c r="H16" i="8"/>
  <c r="I16" i="8"/>
  <c r="K16" i="8"/>
  <c r="S15" i="8"/>
  <c r="U15" i="8"/>
  <c r="W15" i="8"/>
  <c r="V15" i="8"/>
  <c r="I15" i="8"/>
  <c r="K15" i="8"/>
  <c r="S14" i="8"/>
  <c r="U14" i="8"/>
  <c r="W14" i="8"/>
  <c r="V14" i="8"/>
  <c r="O14" i="8"/>
  <c r="P14" i="8"/>
  <c r="N14" i="8"/>
  <c r="L14" i="8"/>
  <c r="H14" i="8"/>
  <c r="I14" i="8"/>
  <c r="K14" i="8"/>
  <c r="S13" i="8"/>
  <c r="U13" i="8"/>
  <c r="W13" i="8"/>
  <c r="V13" i="8"/>
  <c r="I13" i="8"/>
  <c r="K13" i="8"/>
  <c r="S12" i="8"/>
  <c r="U12" i="8"/>
  <c r="W12" i="8"/>
  <c r="V12" i="8"/>
  <c r="O12" i="8"/>
  <c r="P12" i="8"/>
  <c r="N12" i="8"/>
  <c r="L12" i="8"/>
  <c r="H12" i="8"/>
  <c r="I12" i="8"/>
  <c r="K12" i="8"/>
  <c r="S11" i="8"/>
  <c r="U11" i="8"/>
  <c r="W11" i="8"/>
  <c r="V11" i="8"/>
  <c r="H10" i="8"/>
  <c r="I11" i="8"/>
  <c r="K11" i="8"/>
  <c r="S10" i="8"/>
  <c r="U10" i="8"/>
  <c r="W10" i="8"/>
  <c r="V10" i="8"/>
  <c r="O10" i="8"/>
  <c r="P10" i="8"/>
  <c r="N10" i="8"/>
  <c r="L10" i="8"/>
  <c r="I10" i="8"/>
  <c r="K10" i="8"/>
  <c r="S9" i="8"/>
  <c r="U9" i="8"/>
  <c r="W9" i="8"/>
  <c r="V9" i="8"/>
  <c r="I9" i="8"/>
  <c r="K9" i="8"/>
  <c r="S8" i="8"/>
  <c r="U8" i="8"/>
  <c r="W8" i="8"/>
  <c r="V8" i="8"/>
  <c r="O8" i="8"/>
  <c r="P8" i="8"/>
  <c r="N8" i="8"/>
  <c r="L8" i="8"/>
  <c r="H8" i="8"/>
  <c r="I8" i="8"/>
  <c r="K8" i="8"/>
  <c r="S7" i="8"/>
  <c r="U7" i="8"/>
  <c r="W7" i="8"/>
  <c r="V7" i="8"/>
  <c r="I7" i="8"/>
  <c r="K7" i="8"/>
  <c r="S6" i="8"/>
  <c r="U6" i="8"/>
  <c r="W6" i="8"/>
  <c r="V6" i="8"/>
  <c r="O6" i="8"/>
  <c r="P6" i="8"/>
  <c r="N6" i="8"/>
  <c r="L6" i="8"/>
  <c r="H6" i="8"/>
  <c r="I6" i="8"/>
  <c r="K6" i="8"/>
  <c r="W5" i="8"/>
  <c r="I5" i="8"/>
  <c r="K5" i="8"/>
  <c r="S4" i="8"/>
  <c r="U4" i="8"/>
  <c r="W4" i="8"/>
  <c r="V4" i="8"/>
  <c r="O4" i="8"/>
  <c r="P4" i="8"/>
  <c r="N4" i="8"/>
  <c r="L4" i="8"/>
  <c r="H4" i="8"/>
  <c r="I4" i="8"/>
  <c r="K4" i="8"/>
  <c r="W3" i="8"/>
  <c r="I3" i="8"/>
  <c r="K3" i="8"/>
  <c r="S2" i="8"/>
  <c r="U2" i="8"/>
  <c r="W2" i="8"/>
  <c r="V2" i="8"/>
  <c r="O2" i="8"/>
  <c r="P2" i="8"/>
  <c r="N2" i="8"/>
  <c r="L2" i="8"/>
  <c r="H2" i="8"/>
  <c r="I2" i="8"/>
  <c r="K2" i="8"/>
  <c r="S145" i="7"/>
  <c r="U145" i="7"/>
  <c r="W145" i="7"/>
  <c r="V145" i="7"/>
  <c r="O145" i="7"/>
  <c r="P145" i="7"/>
  <c r="N145" i="7"/>
  <c r="L145" i="7"/>
  <c r="H145" i="7"/>
  <c r="I145" i="7"/>
  <c r="K145" i="7"/>
  <c r="S144" i="7"/>
  <c r="U144" i="7"/>
  <c r="W144" i="7"/>
  <c r="V144" i="7"/>
  <c r="O144" i="7"/>
  <c r="P144" i="7"/>
  <c r="N144" i="7"/>
  <c r="L144" i="7"/>
  <c r="H144" i="7"/>
  <c r="I144" i="7"/>
  <c r="K144" i="7"/>
  <c r="S289" i="7"/>
  <c r="U289" i="7"/>
  <c r="W289" i="7"/>
  <c r="V289" i="7"/>
  <c r="O289" i="7"/>
  <c r="P289" i="7"/>
  <c r="N289" i="7"/>
  <c r="L289" i="7"/>
  <c r="H289" i="7"/>
  <c r="I289" i="7"/>
  <c r="K289" i="7"/>
  <c r="S288" i="7"/>
  <c r="U288" i="7"/>
  <c r="W288" i="7"/>
  <c r="V288" i="7"/>
  <c r="O288" i="7"/>
  <c r="P288" i="7"/>
  <c r="N288" i="7"/>
  <c r="L288" i="7"/>
  <c r="H288" i="7"/>
  <c r="I288" i="7"/>
  <c r="K288" i="7"/>
  <c r="S143" i="7"/>
  <c r="U143" i="7"/>
  <c r="W143" i="7"/>
  <c r="V143" i="7"/>
  <c r="O143" i="7"/>
  <c r="P143" i="7"/>
  <c r="N143" i="7"/>
  <c r="L143" i="7"/>
  <c r="H143" i="7"/>
  <c r="I143" i="7"/>
  <c r="K143" i="7"/>
  <c r="S142" i="7"/>
  <c r="U142" i="7"/>
  <c r="W142" i="7"/>
  <c r="V142" i="7"/>
  <c r="O142" i="7"/>
  <c r="P142" i="7"/>
  <c r="N142" i="7"/>
  <c r="L142" i="7"/>
  <c r="H142" i="7"/>
  <c r="I142" i="7"/>
  <c r="K142" i="7"/>
  <c r="S287" i="7"/>
  <c r="U287" i="7"/>
  <c r="W287" i="7"/>
  <c r="V287" i="7"/>
  <c r="O287" i="7"/>
  <c r="P287" i="7"/>
  <c r="N287" i="7"/>
  <c r="L287" i="7"/>
  <c r="H287" i="7"/>
  <c r="I287" i="7"/>
  <c r="K287" i="7"/>
  <c r="S286" i="7"/>
  <c r="U286" i="7"/>
  <c r="W286" i="7"/>
  <c r="V286" i="7"/>
  <c r="O286" i="7"/>
  <c r="P286" i="7"/>
  <c r="N286" i="7"/>
  <c r="L286" i="7"/>
  <c r="H286" i="7"/>
  <c r="I286" i="7"/>
  <c r="K286" i="7"/>
  <c r="S141" i="7"/>
  <c r="U141" i="7"/>
  <c r="W141" i="7"/>
  <c r="V141" i="7"/>
  <c r="O141" i="7"/>
  <c r="P141" i="7"/>
  <c r="N141" i="7"/>
  <c r="L141" i="7"/>
  <c r="H141" i="7"/>
  <c r="I141" i="7"/>
  <c r="K141" i="7"/>
  <c r="S140" i="7"/>
  <c r="U140" i="7"/>
  <c r="W140" i="7"/>
  <c r="V140" i="7"/>
  <c r="O140" i="7"/>
  <c r="P140" i="7"/>
  <c r="N140" i="7"/>
  <c r="L140" i="7"/>
  <c r="H140" i="7"/>
  <c r="I140" i="7"/>
  <c r="K140" i="7"/>
  <c r="S285" i="7"/>
  <c r="U285" i="7"/>
  <c r="W285" i="7"/>
  <c r="V285" i="7"/>
  <c r="O285" i="7"/>
  <c r="P285" i="7"/>
  <c r="N285" i="7"/>
  <c r="L285" i="7"/>
  <c r="H285" i="7"/>
  <c r="I285" i="7"/>
  <c r="K285" i="7"/>
  <c r="S284" i="7"/>
  <c r="U284" i="7"/>
  <c r="W284" i="7"/>
  <c r="V284" i="7"/>
  <c r="O284" i="7"/>
  <c r="P284" i="7"/>
  <c r="N284" i="7"/>
  <c r="L284" i="7"/>
  <c r="H284" i="7"/>
  <c r="I284" i="7"/>
  <c r="K284" i="7"/>
  <c r="S139" i="7"/>
  <c r="U139" i="7"/>
  <c r="W139" i="7"/>
  <c r="V139" i="7"/>
  <c r="O139" i="7"/>
  <c r="P139" i="7"/>
  <c r="N139" i="7"/>
  <c r="L139" i="7"/>
  <c r="H139" i="7"/>
  <c r="I139" i="7"/>
  <c r="K139" i="7"/>
  <c r="S138" i="7"/>
  <c r="U138" i="7"/>
  <c r="W138" i="7"/>
  <c r="V138" i="7"/>
  <c r="O138" i="7"/>
  <c r="P138" i="7"/>
  <c r="N138" i="7"/>
  <c r="L138" i="7"/>
  <c r="H138" i="7"/>
  <c r="I138" i="7"/>
  <c r="K138" i="7"/>
  <c r="S283" i="7"/>
  <c r="U283" i="7"/>
  <c r="W283" i="7"/>
  <c r="V283" i="7"/>
  <c r="O283" i="7"/>
  <c r="P283" i="7"/>
  <c r="N283" i="7"/>
  <c r="L283" i="7"/>
  <c r="H283" i="7"/>
  <c r="I283" i="7"/>
  <c r="K283" i="7"/>
  <c r="S282" i="7"/>
  <c r="U282" i="7"/>
  <c r="W282" i="7"/>
  <c r="V282" i="7"/>
  <c r="O282" i="7"/>
  <c r="P282" i="7"/>
  <c r="N282" i="7"/>
  <c r="L282" i="7"/>
  <c r="H282" i="7"/>
  <c r="I282" i="7"/>
  <c r="K282" i="7"/>
  <c r="S137" i="7"/>
  <c r="U137" i="7"/>
  <c r="W137" i="7"/>
  <c r="V137" i="7"/>
  <c r="O137" i="7"/>
  <c r="P137" i="7"/>
  <c r="N137" i="7"/>
  <c r="L137" i="7"/>
  <c r="H137" i="7"/>
  <c r="I137" i="7"/>
  <c r="K137" i="7"/>
  <c r="S136" i="7"/>
  <c r="U136" i="7"/>
  <c r="W136" i="7"/>
  <c r="V136" i="7"/>
  <c r="O136" i="7"/>
  <c r="P136" i="7"/>
  <c r="N136" i="7"/>
  <c r="L136" i="7"/>
  <c r="H136" i="7"/>
  <c r="I136" i="7"/>
  <c r="K136" i="7"/>
  <c r="S281" i="7"/>
  <c r="U281" i="7"/>
  <c r="W281" i="7"/>
  <c r="V281" i="7"/>
  <c r="O281" i="7"/>
  <c r="P281" i="7"/>
  <c r="N281" i="7"/>
  <c r="L281" i="7"/>
  <c r="H281" i="7"/>
  <c r="I281" i="7"/>
  <c r="K281" i="7"/>
  <c r="S280" i="7"/>
  <c r="U280" i="7"/>
  <c r="W280" i="7"/>
  <c r="V280" i="7"/>
  <c r="O280" i="7"/>
  <c r="P280" i="7"/>
  <c r="N280" i="7"/>
  <c r="L280" i="7"/>
  <c r="H280" i="7"/>
  <c r="I280" i="7"/>
  <c r="K280" i="7"/>
  <c r="S135" i="7"/>
  <c r="U135" i="7"/>
  <c r="W135" i="7"/>
  <c r="V135" i="7"/>
  <c r="O135" i="7"/>
  <c r="P135" i="7"/>
  <c r="N135" i="7"/>
  <c r="L135" i="7"/>
  <c r="H135" i="7"/>
  <c r="I135" i="7"/>
  <c r="K135" i="7"/>
  <c r="S134" i="7"/>
  <c r="U134" i="7"/>
  <c r="W134" i="7"/>
  <c r="V134" i="7"/>
  <c r="O134" i="7"/>
  <c r="P134" i="7"/>
  <c r="N134" i="7"/>
  <c r="L134" i="7"/>
  <c r="H134" i="7"/>
  <c r="I134" i="7"/>
  <c r="K134" i="7"/>
  <c r="S279" i="7"/>
  <c r="U279" i="7"/>
  <c r="W279" i="7"/>
  <c r="V279" i="7"/>
  <c r="O279" i="7"/>
  <c r="P279" i="7"/>
  <c r="N279" i="7"/>
  <c r="L279" i="7"/>
  <c r="H279" i="7"/>
  <c r="I279" i="7"/>
  <c r="K279" i="7"/>
  <c r="S278" i="7"/>
  <c r="U278" i="7"/>
  <c r="W278" i="7"/>
  <c r="V278" i="7"/>
  <c r="O278" i="7"/>
  <c r="P278" i="7"/>
  <c r="N278" i="7"/>
  <c r="L278" i="7"/>
  <c r="H278" i="7"/>
  <c r="I278" i="7"/>
  <c r="K278" i="7"/>
  <c r="S133" i="7"/>
  <c r="U133" i="7"/>
  <c r="W133" i="7"/>
  <c r="V133" i="7"/>
  <c r="O133" i="7"/>
  <c r="P133" i="7"/>
  <c r="N133" i="7"/>
  <c r="L133" i="7"/>
  <c r="H133" i="7"/>
  <c r="I133" i="7"/>
  <c r="K133" i="7"/>
  <c r="S132" i="7"/>
  <c r="U132" i="7"/>
  <c r="W132" i="7"/>
  <c r="V132" i="7"/>
  <c r="O132" i="7"/>
  <c r="P132" i="7"/>
  <c r="N132" i="7"/>
  <c r="L132" i="7"/>
  <c r="H132" i="7"/>
  <c r="I132" i="7"/>
  <c r="K132" i="7"/>
  <c r="S277" i="7"/>
  <c r="U277" i="7"/>
  <c r="W277" i="7"/>
  <c r="V277" i="7"/>
  <c r="O277" i="7"/>
  <c r="P277" i="7"/>
  <c r="N277" i="7"/>
  <c r="L277" i="7"/>
  <c r="H277" i="7"/>
  <c r="I277" i="7"/>
  <c r="K277" i="7"/>
  <c r="S276" i="7"/>
  <c r="U276" i="7"/>
  <c r="W276" i="7"/>
  <c r="V276" i="7"/>
  <c r="O276" i="7"/>
  <c r="P276" i="7"/>
  <c r="N276" i="7"/>
  <c r="L276" i="7"/>
  <c r="H276" i="7"/>
  <c r="I276" i="7"/>
  <c r="K276" i="7"/>
  <c r="S131" i="7"/>
  <c r="U131" i="7"/>
  <c r="W131" i="7"/>
  <c r="V131" i="7"/>
  <c r="O131" i="7"/>
  <c r="P131" i="7"/>
  <c r="N131" i="7"/>
  <c r="L131" i="7"/>
  <c r="H131" i="7"/>
  <c r="I131" i="7"/>
  <c r="K131" i="7"/>
  <c r="S130" i="7"/>
  <c r="U130" i="7"/>
  <c r="W130" i="7"/>
  <c r="V130" i="7"/>
  <c r="O130" i="7"/>
  <c r="P130" i="7"/>
  <c r="N130" i="7"/>
  <c r="L130" i="7"/>
  <c r="H130" i="7"/>
  <c r="I130" i="7"/>
  <c r="K130" i="7"/>
  <c r="S275" i="7"/>
  <c r="U275" i="7"/>
  <c r="W275" i="7"/>
  <c r="V275" i="7"/>
  <c r="O275" i="7"/>
  <c r="P275" i="7"/>
  <c r="N275" i="7"/>
  <c r="L275" i="7"/>
  <c r="H275" i="7"/>
  <c r="I275" i="7"/>
  <c r="K275" i="7"/>
  <c r="S274" i="7"/>
  <c r="U274" i="7"/>
  <c r="W274" i="7"/>
  <c r="V274" i="7"/>
  <c r="O274" i="7"/>
  <c r="P274" i="7"/>
  <c r="N274" i="7"/>
  <c r="L274" i="7"/>
  <c r="H274" i="7"/>
  <c r="I274" i="7"/>
  <c r="K274" i="7"/>
  <c r="S129" i="7"/>
  <c r="U129" i="7"/>
  <c r="W129" i="7"/>
  <c r="V129" i="7"/>
  <c r="O129" i="7"/>
  <c r="P129" i="7"/>
  <c r="N129" i="7"/>
  <c r="L129" i="7"/>
  <c r="H129" i="7"/>
  <c r="I129" i="7"/>
  <c r="K129" i="7"/>
  <c r="S128" i="7"/>
  <c r="U128" i="7"/>
  <c r="W128" i="7"/>
  <c r="V128" i="7"/>
  <c r="O128" i="7"/>
  <c r="P128" i="7"/>
  <c r="N128" i="7"/>
  <c r="L128" i="7"/>
  <c r="H128" i="7"/>
  <c r="I128" i="7"/>
  <c r="K128" i="7"/>
  <c r="S273" i="7"/>
  <c r="U273" i="7"/>
  <c r="W273" i="7"/>
  <c r="V273" i="7"/>
  <c r="O273" i="7"/>
  <c r="P273" i="7"/>
  <c r="N273" i="7"/>
  <c r="L273" i="7"/>
  <c r="H273" i="7"/>
  <c r="I273" i="7"/>
  <c r="K273" i="7"/>
  <c r="S272" i="7"/>
  <c r="U272" i="7"/>
  <c r="W272" i="7"/>
  <c r="V272" i="7"/>
  <c r="O272" i="7"/>
  <c r="P272" i="7"/>
  <c r="N272" i="7"/>
  <c r="L272" i="7"/>
  <c r="H272" i="7"/>
  <c r="I272" i="7"/>
  <c r="K272" i="7"/>
  <c r="S127" i="7"/>
  <c r="U127" i="7"/>
  <c r="W127" i="7"/>
  <c r="V127" i="7"/>
  <c r="O127" i="7"/>
  <c r="P127" i="7"/>
  <c r="N127" i="7"/>
  <c r="L127" i="7"/>
  <c r="H127" i="7"/>
  <c r="I127" i="7"/>
  <c r="K127" i="7"/>
  <c r="S126" i="7"/>
  <c r="U126" i="7"/>
  <c r="W126" i="7"/>
  <c r="V126" i="7"/>
  <c r="O126" i="7"/>
  <c r="P126" i="7"/>
  <c r="N126" i="7"/>
  <c r="L126" i="7"/>
  <c r="H126" i="7"/>
  <c r="I126" i="7"/>
  <c r="K126" i="7"/>
  <c r="S271" i="7"/>
  <c r="U271" i="7"/>
  <c r="W271" i="7"/>
  <c r="V271" i="7"/>
  <c r="O271" i="7"/>
  <c r="P271" i="7"/>
  <c r="N271" i="7"/>
  <c r="L271" i="7"/>
  <c r="H271" i="7"/>
  <c r="I271" i="7"/>
  <c r="K271" i="7"/>
  <c r="S270" i="7"/>
  <c r="U270" i="7"/>
  <c r="W270" i="7"/>
  <c r="V270" i="7"/>
  <c r="O270" i="7"/>
  <c r="P270" i="7"/>
  <c r="N270" i="7"/>
  <c r="L270" i="7"/>
  <c r="H270" i="7"/>
  <c r="I270" i="7"/>
  <c r="K270" i="7"/>
  <c r="S125" i="7"/>
  <c r="U125" i="7"/>
  <c r="W125" i="7"/>
  <c r="V125" i="7"/>
  <c r="O125" i="7"/>
  <c r="P125" i="7"/>
  <c r="N125" i="7"/>
  <c r="L125" i="7"/>
  <c r="H125" i="7"/>
  <c r="I125" i="7"/>
  <c r="K125" i="7"/>
  <c r="S124" i="7"/>
  <c r="U124" i="7"/>
  <c r="W124" i="7"/>
  <c r="V124" i="7"/>
  <c r="O124" i="7"/>
  <c r="P124" i="7"/>
  <c r="N124" i="7"/>
  <c r="L124" i="7"/>
  <c r="H124" i="7"/>
  <c r="I124" i="7"/>
  <c r="K124" i="7"/>
  <c r="S269" i="7"/>
  <c r="U269" i="7"/>
  <c r="W269" i="7"/>
  <c r="V269" i="7"/>
  <c r="O269" i="7"/>
  <c r="P269" i="7"/>
  <c r="N269" i="7"/>
  <c r="L269" i="7"/>
  <c r="H269" i="7"/>
  <c r="I269" i="7"/>
  <c r="K269" i="7"/>
  <c r="S268" i="7"/>
  <c r="U268" i="7"/>
  <c r="W268" i="7"/>
  <c r="V268" i="7"/>
  <c r="O268" i="7"/>
  <c r="P268" i="7"/>
  <c r="N268" i="7"/>
  <c r="L268" i="7"/>
  <c r="H268" i="7"/>
  <c r="I268" i="7"/>
  <c r="K268" i="7"/>
  <c r="S123" i="7"/>
  <c r="U123" i="7"/>
  <c r="W123" i="7"/>
  <c r="V123" i="7"/>
  <c r="O123" i="7"/>
  <c r="P123" i="7"/>
  <c r="N123" i="7"/>
  <c r="L123" i="7"/>
  <c r="H123" i="7"/>
  <c r="I123" i="7"/>
  <c r="K123" i="7"/>
  <c r="S122" i="7"/>
  <c r="U122" i="7"/>
  <c r="W122" i="7"/>
  <c r="V122" i="7"/>
  <c r="O122" i="7"/>
  <c r="P122" i="7"/>
  <c r="N122" i="7"/>
  <c r="L122" i="7"/>
  <c r="H122" i="7"/>
  <c r="I122" i="7"/>
  <c r="K122" i="7"/>
  <c r="S267" i="7"/>
  <c r="U267" i="7"/>
  <c r="W267" i="7"/>
  <c r="V267" i="7"/>
  <c r="O267" i="7"/>
  <c r="P267" i="7"/>
  <c r="N267" i="7"/>
  <c r="L267" i="7"/>
  <c r="H267" i="7"/>
  <c r="I267" i="7"/>
  <c r="K267" i="7"/>
  <c r="S266" i="7"/>
  <c r="U266" i="7"/>
  <c r="W266" i="7"/>
  <c r="V266" i="7"/>
  <c r="O266" i="7"/>
  <c r="P266" i="7"/>
  <c r="N266" i="7"/>
  <c r="L266" i="7"/>
  <c r="H266" i="7"/>
  <c r="I266" i="7"/>
  <c r="K266" i="7"/>
  <c r="S121" i="7"/>
  <c r="U121" i="7"/>
  <c r="W121" i="7"/>
  <c r="V121" i="7"/>
  <c r="O121" i="7"/>
  <c r="P121" i="7"/>
  <c r="N121" i="7"/>
  <c r="L121" i="7"/>
  <c r="H121" i="7"/>
  <c r="I121" i="7"/>
  <c r="K121" i="7"/>
  <c r="S120" i="7"/>
  <c r="U120" i="7"/>
  <c r="W120" i="7"/>
  <c r="V120" i="7"/>
  <c r="O120" i="7"/>
  <c r="P120" i="7"/>
  <c r="N120" i="7"/>
  <c r="L120" i="7"/>
  <c r="H120" i="7"/>
  <c r="I120" i="7"/>
  <c r="K120" i="7"/>
  <c r="S265" i="7"/>
  <c r="U265" i="7"/>
  <c r="W265" i="7"/>
  <c r="V265" i="7"/>
  <c r="O265" i="7"/>
  <c r="P265" i="7"/>
  <c r="N265" i="7"/>
  <c r="L265" i="7"/>
  <c r="H265" i="7"/>
  <c r="I265" i="7"/>
  <c r="K265" i="7"/>
  <c r="S264" i="7"/>
  <c r="U264" i="7"/>
  <c r="W264" i="7"/>
  <c r="V264" i="7"/>
  <c r="O264" i="7"/>
  <c r="P264" i="7"/>
  <c r="N264" i="7"/>
  <c r="L264" i="7"/>
  <c r="H264" i="7"/>
  <c r="I264" i="7"/>
  <c r="K264" i="7"/>
  <c r="S119" i="7"/>
  <c r="U119" i="7"/>
  <c r="W119" i="7"/>
  <c r="V119" i="7"/>
  <c r="O119" i="7"/>
  <c r="P119" i="7"/>
  <c r="N119" i="7"/>
  <c r="L119" i="7"/>
  <c r="H119" i="7"/>
  <c r="I119" i="7"/>
  <c r="K119" i="7"/>
  <c r="S118" i="7"/>
  <c r="U118" i="7"/>
  <c r="W118" i="7"/>
  <c r="V118" i="7"/>
  <c r="O118" i="7"/>
  <c r="P118" i="7"/>
  <c r="N118" i="7"/>
  <c r="L118" i="7"/>
  <c r="H118" i="7"/>
  <c r="I118" i="7"/>
  <c r="K118" i="7"/>
  <c r="S263" i="7"/>
  <c r="U263" i="7"/>
  <c r="W263" i="7"/>
  <c r="V263" i="7"/>
  <c r="O263" i="7"/>
  <c r="P263" i="7"/>
  <c r="N263" i="7"/>
  <c r="L263" i="7"/>
  <c r="H263" i="7"/>
  <c r="I263" i="7"/>
  <c r="K263" i="7"/>
  <c r="S262" i="7"/>
  <c r="U262" i="7"/>
  <c r="W262" i="7"/>
  <c r="V262" i="7"/>
  <c r="O262" i="7"/>
  <c r="P262" i="7"/>
  <c r="N262" i="7"/>
  <c r="L262" i="7"/>
  <c r="H262" i="7"/>
  <c r="I262" i="7"/>
  <c r="K262" i="7"/>
  <c r="S117" i="7"/>
  <c r="U117" i="7"/>
  <c r="W117" i="7"/>
  <c r="V117" i="7"/>
  <c r="O117" i="7"/>
  <c r="P117" i="7"/>
  <c r="N117" i="7"/>
  <c r="L117" i="7"/>
  <c r="H117" i="7"/>
  <c r="I117" i="7"/>
  <c r="K117" i="7"/>
  <c r="S116" i="7"/>
  <c r="U116" i="7"/>
  <c r="W116" i="7"/>
  <c r="V116" i="7"/>
  <c r="O116" i="7"/>
  <c r="P116" i="7"/>
  <c r="N116" i="7"/>
  <c r="L116" i="7"/>
  <c r="H116" i="7"/>
  <c r="I116" i="7"/>
  <c r="K116" i="7"/>
  <c r="S261" i="7"/>
  <c r="U261" i="7"/>
  <c r="W261" i="7"/>
  <c r="V261" i="7"/>
  <c r="O261" i="7"/>
  <c r="P261" i="7"/>
  <c r="N261" i="7"/>
  <c r="L261" i="7"/>
  <c r="H261" i="7"/>
  <c r="I261" i="7"/>
  <c r="K261" i="7"/>
  <c r="S260" i="7"/>
  <c r="U260" i="7"/>
  <c r="W260" i="7"/>
  <c r="V260" i="7"/>
  <c r="O260" i="7"/>
  <c r="P260" i="7"/>
  <c r="N260" i="7"/>
  <c r="L260" i="7"/>
  <c r="H260" i="7"/>
  <c r="I260" i="7"/>
  <c r="K260" i="7"/>
  <c r="S115" i="7"/>
  <c r="U115" i="7"/>
  <c r="W115" i="7"/>
  <c r="V115" i="7"/>
  <c r="O115" i="7"/>
  <c r="P115" i="7"/>
  <c r="N115" i="7"/>
  <c r="L115" i="7"/>
  <c r="H115" i="7"/>
  <c r="I115" i="7"/>
  <c r="K115" i="7"/>
  <c r="S114" i="7"/>
  <c r="U114" i="7"/>
  <c r="W114" i="7"/>
  <c r="V114" i="7"/>
  <c r="O114" i="7"/>
  <c r="P114" i="7"/>
  <c r="N114" i="7"/>
  <c r="L114" i="7"/>
  <c r="H114" i="7"/>
  <c r="I114" i="7"/>
  <c r="K114" i="7"/>
  <c r="S259" i="7"/>
  <c r="U259" i="7"/>
  <c r="W259" i="7"/>
  <c r="V259" i="7"/>
  <c r="O259" i="7"/>
  <c r="P259" i="7"/>
  <c r="N259" i="7"/>
  <c r="L259" i="7"/>
  <c r="H259" i="7"/>
  <c r="I259" i="7"/>
  <c r="K259" i="7"/>
  <c r="S258" i="7"/>
  <c r="U258" i="7"/>
  <c r="W258" i="7"/>
  <c r="V258" i="7"/>
  <c r="O258" i="7"/>
  <c r="P258" i="7"/>
  <c r="N258" i="7"/>
  <c r="L258" i="7"/>
  <c r="H258" i="7"/>
  <c r="I258" i="7"/>
  <c r="K258" i="7"/>
  <c r="S113" i="7"/>
  <c r="U113" i="7"/>
  <c r="W113" i="7"/>
  <c r="V113" i="7"/>
  <c r="O113" i="7"/>
  <c r="P113" i="7"/>
  <c r="N113" i="7"/>
  <c r="L113" i="7"/>
  <c r="H113" i="7"/>
  <c r="I113" i="7"/>
  <c r="K113" i="7"/>
  <c r="S112" i="7"/>
  <c r="U112" i="7"/>
  <c r="W112" i="7"/>
  <c r="V112" i="7"/>
  <c r="O112" i="7"/>
  <c r="P112" i="7"/>
  <c r="N112" i="7"/>
  <c r="L112" i="7"/>
  <c r="H112" i="7"/>
  <c r="I112" i="7"/>
  <c r="K112" i="7"/>
  <c r="S257" i="7"/>
  <c r="U257" i="7"/>
  <c r="W257" i="7"/>
  <c r="V257" i="7"/>
  <c r="O257" i="7"/>
  <c r="P257" i="7"/>
  <c r="N257" i="7"/>
  <c r="L257" i="7"/>
  <c r="H257" i="7"/>
  <c r="I257" i="7"/>
  <c r="K257" i="7"/>
  <c r="S256" i="7"/>
  <c r="U256" i="7"/>
  <c r="W256" i="7"/>
  <c r="V256" i="7"/>
  <c r="O256" i="7"/>
  <c r="P256" i="7"/>
  <c r="N256" i="7"/>
  <c r="L256" i="7"/>
  <c r="H256" i="7"/>
  <c r="I256" i="7"/>
  <c r="K256" i="7"/>
  <c r="S111" i="7"/>
  <c r="U111" i="7"/>
  <c r="W111" i="7"/>
  <c r="V111" i="7"/>
  <c r="O111" i="7"/>
  <c r="P111" i="7"/>
  <c r="N111" i="7"/>
  <c r="L111" i="7"/>
  <c r="H111" i="7"/>
  <c r="I111" i="7"/>
  <c r="K111" i="7"/>
  <c r="S110" i="7"/>
  <c r="U110" i="7"/>
  <c r="W110" i="7"/>
  <c r="V110" i="7"/>
  <c r="O110" i="7"/>
  <c r="P110" i="7"/>
  <c r="N110" i="7"/>
  <c r="L110" i="7"/>
  <c r="H110" i="7"/>
  <c r="I110" i="7"/>
  <c r="K110" i="7"/>
  <c r="S255" i="7"/>
  <c r="U255" i="7"/>
  <c r="W255" i="7"/>
  <c r="V255" i="7"/>
  <c r="O255" i="7"/>
  <c r="P255" i="7"/>
  <c r="N255" i="7"/>
  <c r="L255" i="7"/>
  <c r="H255" i="7"/>
  <c r="I255" i="7"/>
  <c r="K255" i="7"/>
  <c r="S254" i="7"/>
  <c r="U254" i="7"/>
  <c r="W254" i="7"/>
  <c r="V254" i="7"/>
  <c r="O254" i="7"/>
  <c r="P254" i="7"/>
  <c r="N254" i="7"/>
  <c r="L254" i="7"/>
  <c r="H254" i="7"/>
  <c r="I254" i="7"/>
  <c r="K254" i="7"/>
  <c r="S109" i="7"/>
  <c r="U109" i="7"/>
  <c r="W109" i="7"/>
  <c r="V109" i="7"/>
  <c r="O109" i="7"/>
  <c r="P109" i="7"/>
  <c r="N109" i="7"/>
  <c r="L109" i="7"/>
  <c r="H109" i="7"/>
  <c r="I109" i="7"/>
  <c r="K109" i="7"/>
  <c r="S108" i="7"/>
  <c r="U108" i="7"/>
  <c r="W108" i="7"/>
  <c r="V108" i="7"/>
  <c r="O108" i="7"/>
  <c r="P108" i="7"/>
  <c r="N108" i="7"/>
  <c r="L108" i="7"/>
  <c r="H108" i="7"/>
  <c r="I108" i="7"/>
  <c r="K108" i="7"/>
  <c r="S253" i="7"/>
  <c r="U253" i="7"/>
  <c r="W253" i="7"/>
  <c r="V253" i="7"/>
  <c r="O253" i="7"/>
  <c r="P253" i="7"/>
  <c r="N253" i="7"/>
  <c r="L253" i="7"/>
  <c r="H253" i="7"/>
  <c r="I253" i="7"/>
  <c r="K253" i="7"/>
  <c r="S252" i="7"/>
  <c r="U252" i="7"/>
  <c r="W252" i="7"/>
  <c r="V252" i="7"/>
  <c r="O252" i="7"/>
  <c r="P252" i="7"/>
  <c r="N252" i="7"/>
  <c r="L252" i="7"/>
  <c r="H252" i="7"/>
  <c r="I252" i="7"/>
  <c r="K252" i="7"/>
  <c r="S107" i="7"/>
  <c r="U107" i="7"/>
  <c r="W107" i="7"/>
  <c r="V107" i="7"/>
  <c r="O107" i="7"/>
  <c r="P107" i="7"/>
  <c r="N107" i="7"/>
  <c r="L107" i="7"/>
  <c r="H107" i="7"/>
  <c r="I107" i="7"/>
  <c r="K107" i="7"/>
  <c r="S106" i="7"/>
  <c r="U106" i="7"/>
  <c r="W106" i="7"/>
  <c r="V106" i="7"/>
  <c r="O106" i="7"/>
  <c r="P106" i="7"/>
  <c r="N106" i="7"/>
  <c r="L106" i="7"/>
  <c r="H106" i="7"/>
  <c r="I106" i="7"/>
  <c r="K106" i="7"/>
  <c r="S251" i="7"/>
  <c r="U251" i="7"/>
  <c r="W251" i="7"/>
  <c r="V251" i="7"/>
  <c r="O251" i="7"/>
  <c r="P251" i="7"/>
  <c r="N251" i="7"/>
  <c r="L251" i="7"/>
  <c r="H251" i="7"/>
  <c r="I251" i="7"/>
  <c r="K251" i="7"/>
  <c r="S250" i="7"/>
  <c r="U250" i="7"/>
  <c r="W250" i="7"/>
  <c r="V250" i="7"/>
  <c r="O250" i="7"/>
  <c r="P250" i="7"/>
  <c r="N250" i="7"/>
  <c r="L250" i="7"/>
  <c r="H250" i="7"/>
  <c r="I250" i="7"/>
  <c r="K250" i="7"/>
  <c r="S105" i="7"/>
  <c r="U105" i="7"/>
  <c r="W105" i="7"/>
  <c r="V105" i="7"/>
  <c r="O105" i="7"/>
  <c r="P105" i="7"/>
  <c r="N105" i="7"/>
  <c r="L105" i="7"/>
  <c r="H105" i="7"/>
  <c r="I105" i="7"/>
  <c r="K105" i="7"/>
  <c r="S104" i="7"/>
  <c r="U104" i="7"/>
  <c r="W104" i="7"/>
  <c r="V104" i="7"/>
  <c r="O104" i="7"/>
  <c r="P104" i="7"/>
  <c r="N104" i="7"/>
  <c r="L104" i="7"/>
  <c r="H104" i="7"/>
  <c r="I104" i="7"/>
  <c r="K104" i="7"/>
  <c r="S249" i="7"/>
  <c r="U249" i="7"/>
  <c r="W249" i="7"/>
  <c r="V249" i="7"/>
  <c r="O249" i="7"/>
  <c r="P249" i="7"/>
  <c r="N249" i="7"/>
  <c r="L249" i="7"/>
  <c r="H249" i="7"/>
  <c r="I249" i="7"/>
  <c r="K249" i="7"/>
  <c r="S248" i="7"/>
  <c r="U248" i="7"/>
  <c r="W248" i="7"/>
  <c r="V248" i="7"/>
  <c r="O248" i="7"/>
  <c r="P248" i="7"/>
  <c r="N248" i="7"/>
  <c r="L248" i="7"/>
  <c r="H248" i="7"/>
  <c r="I248" i="7"/>
  <c r="K248" i="7"/>
  <c r="S103" i="7"/>
  <c r="U103" i="7"/>
  <c r="W103" i="7"/>
  <c r="V103" i="7"/>
  <c r="O103" i="7"/>
  <c r="P103" i="7"/>
  <c r="N103" i="7"/>
  <c r="L103" i="7"/>
  <c r="H103" i="7"/>
  <c r="I103" i="7"/>
  <c r="K103" i="7"/>
  <c r="S102" i="7"/>
  <c r="U102" i="7"/>
  <c r="W102" i="7"/>
  <c r="V102" i="7"/>
  <c r="O102" i="7"/>
  <c r="P102" i="7"/>
  <c r="N102" i="7"/>
  <c r="L102" i="7"/>
  <c r="H102" i="7"/>
  <c r="I102" i="7"/>
  <c r="K102" i="7"/>
  <c r="S247" i="7"/>
  <c r="U247" i="7"/>
  <c r="W247" i="7"/>
  <c r="V247" i="7"/>
  <c r="O247" i="7"/>
  <c r="P247" i="7"/>
  <c r="N247" i="7"/>
  <c r="L247" i="7"/>
  <c r="H247" i="7"/>
  <c r="I247" i="7"/>
  <c r="K247" i="7"/>
  <c r="S246" i="7"/>
  <c r="U246" i="7"/>
  <c r="W246" i="7"/>
  <c r="V246" i="7"/>
  <c r="O246" i="7"/>
  <c r="P246" i="7"/>
  <c r="N246" i="7"/>
  <c r="L246" i="7"/>
  <c r="H246" i="7"/>
  <c r="I246" i="7"/>
  <c r="K246" i="7"/>
  <c r="S101" i="7"/>
  <c r="U101" i="7"/>
  <c r="W101" i="7"/>
  <c r="V101" i="7"/>
  <c r="O101" i="7"/>
  <c r="P101" i="7"/>
  <c r="N101" i="7"/>
  <c r="L101" i="7"/>
  <c r="H101" i="7"/>
  <c r="I101" i="7"/>
  <c r="K101" i="7"/>
  <c r="S100" i="7"/>
  <c r="U100" i="7"/>
  <c r="W100" i="7"/>
  <c r="V100" i="7"/>
  <c r="O100" i="7"/>
  <c r="P100" i="7"/>
  <c r="N100" i="7"/>
  <c r="L100" i="7"/>
  <c r="H100" i="7"/>
  <c r="I100" i="7"/>
  <c r="K100" i="7"/>
  <c r="S245" i="7"/>
  <c r="U245" i="7"/>
  <c r="W245" i="7"/>
  <c r="V245" i="7"/>
  <c r="O245" i="7"/>
  <c r="P245" i="7"/>
  <c r="N245" i="7"/>
  <c r="L245" i="7"/>
  <c r="H245" i="7"/>
  <c r="I245" i="7"/>
  <c r="K245" i="7"/>
  <c r="S244" i="7"/>
  <c r="U244" i="7"/>
  <c r="W244" i="7"/>
  <c r="V244" i="7"/>
  <c r="O244" i="7"/>
  <c r="P244" i="7"/>
  <c r="N244" i="7"/>
  <c r="L244" i="7"/>
  <c r="H244" i="7"/>
  <c r="I244" i="7"/>
  <c r="K244" i="7"/>
  <c r="S99" i="7"/>
  <c r="U99" i="7"/>
  <c r="W99" i="7"/>
  <c r="V99" i="7"/>
  <c r="O99" i="7"/>
  <c r="P99" i="7"/>
  <c r="N99" i="7"/>
  <c r="L99" i="7"/>
  <c r="H99" i="7"/>
  <c r="I99" i="7"/>
  <c r="K99" i="7"/>
  <c r="S98" i="7"/>
  <c r="U98" i="7"/>
  <c r="W98" i="7"/>
  <c r="V98" i="7"/>
  <c r="O98" i="7"/>
  <c r="P98" i="7"/>
  <c r="N98" i="7"/>
  <c r="L98" i="7"/>
  <c r="H98" i="7"/>
  <c r="I98" i="7"/>
  <c r="K98" i="7"/>
  <c r="S243" i="7"/>
  <c r="U243" i="7"/>
  <c r="W243" i="7"/>
  <c r="V243" i="7"/>
  <c r="O243" i="7"/>
  <c r="P243" i="7"/>
  <c r="N243" i="7"/>
  <c r="L243" i="7"/>
  <c r="H243" i="7"/>
  <c r="I243" i="7"/>
  <c r="K243" i="7"/>
  <c r="S242" i="7"/>
  <c r="U242" i="7"/>
  <c r="W242" i="7"/>
  <c r="V242" i="7"/>
  <c r="O242" i="7"/>
  <c r="P242" i="7"/>
  <c r="N242" i="7"/>
  <c r="L242" i="7"/>
  <c r="H242" i="7"/>
  <c r="I242" i="7"/>
  <c r="K242" i="7"/>
  <c r="S97" i="7"/>
  <c r="U97" i="7"/>
  <c r="W97" i="7"/>
  <c r="V97" i="7"/>
  <c r="O97" i="7"/>
  <c r="P97" i="7"/>
  <c r="N97" i="7"/>
  <c r="L97" i="7"/>
  <c r="H97" i="7"/>
  <c r="I97" i="7"/>
  <c r="K97" i="7"/>
  <c r="S96" i="7"/>
  <c r="U96" i="7"/>
  <c r="W96" i="7"/>
  <c r="V96" i="7"/>
  <c r="O96" i="7"/>
  <c r="P96" i="7"/>
  <c r="N96" i="7"/>
  <c r="L96" i="7"/>
  <c r="H96" i="7"/>
  <c r="I96" i="7"/>
  <c r="K96" i="7"/>
  <c r="S241" i="7"/>
  <c r="U241" i="7"/>
  <c r="W241" i="7"/>
  <c r="V241" i="7"/>
  <c r="O241" i="7"/>
  <c r="P241" i="7"/>
  <c r="N241" i="7"/>
  <c r="L241" i="7"/>
  <c r="H241" i="7"/>
  <c r="I241" i="7"/>
  <c r="K241" i="7"/>
  <c r="S240" i="7"/>
  <c r="U240" i="7"/>
  <c r="W240" i="7"/>
  <c r="V240" i="7"/>
  <c r="O240" i="7"/>
  <c r="P240" i="7"/>
  <c r="N240" i="7"/>
  <c r="L240" i="7"/>
  <c r="H240" i="7"/>
  <c r="I240" i="7"/>
  <c r="K240" i="7"/>
  <c r="S95" i="7"/>
  <c r="U95" i="7"/>
  <c r="W95" i="7"/>
  <c r="V95" i="7"/>
  <c r="O95" i="7"/>
  <c r="P95" i="7"/>
  <c r="N95" i="7"/>
  <c r="L95" i="7"/>
  <c r="H95" i="7"/>
  <c r="I95" i="7"/>
  <c r="K95" i="7"/>
  <c r="S94" i="7"/>
  <c r="U94" i="7"/>
  <c r="W94" i="7"/>
  <c r="V94" i="7"/>
  <c r="O94" i="7"/>
  <c r="P94" i="7"/>
  <c r="N94" i="7"/>
  <c r="L94" i="7"/>
  <c r="H94" i="7"/>
  <c r="I94" i="7"/>
  <c r="K94" i="7"/>
  <c r="S239" i="7"/>
  <c r="U239" i="7"/>
  <c r="W239" i="7"/>
  <c r="V239" i="7"/>
  <c r="O239" i="7"/>
  <c r="P239" i="7"/>
  <c r="N239" i="7"/>
  <c r="L239" i="7"/>
  <c r="H239" i="7"/>
  <c r="I239" i="7"/>
  <c r="K239" i="7"/>
  <c r="S238" i="7"/>
  <c r="U238" i="7"/>
  <c r="W238" i="7"/>
  <c r="V238" i="7"/>
  <c r="O238" i="7"/>
  <c r="P238" i="7"/>
  <c r="N238" i="7"/>
  <c r="L238" i="7"/>
  <c r="H238" i="7"/>
  <c r="I238" i="7"/>
  <c r="K238" i="7"/>
  <c r="S93" i="7"/>
  <c r="U93" i="7"/>
  <c r="W93" i="7"/>
  <c r="V93" i="7"/>
  <c r="O93" i="7"/>
  <c r="P93" i="7"/>
  <c r="N93" i="7"/>
  <c r="L93" i="7"/>
  <c r="H93" i="7"/>
  <c r="I93" i="7"/>
  <c r="K93" i="7"/>
  <c r="S92" i="7"/>
  <c r="U92" i="7"/>
  <c r="W92" i="7"/>
  <c r="V92" i="7"/>
  <c r="O92" i="7"/>
  <c r="P92" i="7"/>
  <c r="N92" i="7"/>
  <c r="L92" i="7"/>
  <c r="H92" i="7"/>
  <c r="I92" i="7"/>
  <c r="K92" i="7"/>
  <c r="S237" i="7"/>
  <c r="U237" i="7"/>
  <c r="W237" i="7"/>
  <c r="V237" i="7"/>
  <c r="O237" i="7"/>
  <c r="P237" i="7"/>
  <c r="N237" i="7"/>
  <c r="L237" i="7"/>
  <c r="H237" i="7"/>
  <c r="I237" i="7"/>
  <c r="K237" i="7"/>
  <c r="S236" i="7"/>
  <c r="U236" i="7"/>
  <c r="W236" i="7"/>
  <c r="V236" i="7"/>
  <c r="O236" i="7"/>
  <c r="P236" i="7"/>
  <c r="N236" i="7"/>
  <c r="L236" i="7"/>
  <c r="H236" i="7"/>
  <c r="I236" i="7"/>
  <c r="K236" i="7"/>
  <c r="S91" i="7"/>
  <c r="U91" i="7"/>
  <c r="W91" i="7"/>
  <c r="V91" i="7"/>
  <c r="O91" i="7"/>
  <c r="P91" i="7"/>
  <c r="N91" i="7"/>
  <c r="L91" i="7"/>
  <c r="H91" i="7"/>
  <c r="I91" i="7"/>
  <c r="K91" i="7"/>
  <c r="S90" i="7"/>
  <c r="U90" i="7"/>
  <c r="W90" i="7"/>
  <c r="V90" i="7"/>
  <c r="O90" i="7"/>
  <c r="P90" i="7"/>
  <c r="N90" i="7"/>
  <c r="L90" i="7"/>
  <c r="H90" i="7"/>
  <c r="I90" i="7"/>
  <c r="K90" i="7"/>
  <c r="S235" i="7"/>
  <c r="U235" i="7"/>
  <c r="W235" i="7"/>
  <c r="V235" i="7"/>
  <c r="O235" i="7"/>
  <c r="P235" i="7"/>
  <c r="N235" i="7"/>
  <c r="L235" i="7"/>
  <c r="H235" i="7"/>
  <c r="I235" i="7"/>
  <c r="K235" i="7"/>
  <c r="S234" i="7"/>
  <c r="U234" i="7"/>
  <c r="W234" i="7"/>
  <c r="V234" i="7"/>
  <c r="O234" i="7"/>
  <c r="P234" i="7"/>
  <c r="N234" i="7"/>
  <c r="L234" i="7"/>
  <c r="H234" i="7"/>
  <c r="I234" i="7"/>
  <c r="K234" i="7"/>
  <c r="S89" i="7"/>
  <c r="U89" i="7"/>
  <c r="W89" i="7"/>
  <c r="V89" i="7"/>
  <c r="O89" i="7"/>
  <c r="P89" i="7"/>
  <c r="N89" i="7"/>
  <c r="L89" i="7"/>
  <c r="H89" i="7"/>
  <c r="I89" i="7"/>
  <c r="K89" i="7"/>
  <c r="S88" i="7"/>
  <c r="U88" i="7"/>
  <c r="W88" i="7"/>
  <c r="V88" i="7"/>
  <c r="O88" i="7"/>
  <c r="P88" i="7"/>
  <c r="N88" i="7"/>
  <c r="L88" i="7"/>
  <c r="H88" i="7"/>
  <c r="I88" i="7"/>
  <c r="K88" i="7"/>
  <c r="S233" i="7"/>
  <c r="U233" i="7"/>
  <c r="W233" i="7"/>
  <c r="V233" i="7"/>
  <c r="O233" i="7"/>
  <c r="P233" i="7"/>
  <c r="N233" i="7"/>
  <c r="L233" i="7"/>
  <c r="H233" i="7"/>
  <c r="I233" i="7"/>
  <c r="K233" i="7"/>
  <c r="S232" i="7"/>
  <c r="U232" i="7"/>
  <c r="W232" i="7"/>
  <c r="V232" i="7"/>
  <c r="O232" i="7"/>
  <c r="P232" i="7"/>
  <c r="N232" i="7"/>
  <c r="L232" i="7"/>
  <c r="H232" i="7"/>
  <c r="I232" i="7"/>
  <c r="K232" i="7"/>
  <c r="S87" i="7"/>
  <c r="U87" i="7"/>
  <c r="W87" i="7"/>
  <c r="V87" i="7"/>
  <c r="O87" i="7"/>
  <c r="P87" i="7"/>
  <c r="N87" i="7"/>
  <c r="L87" i="7"/>
  <c r="H87" i="7"/>
  <c r="I87" i="7"/>
  <c r="K87" i="7"/>
  <c r="S86" i="7"/>
  <c r="U86" i="7"/>
  <c r="W86" i="7"/>
  <c r="V86" i="7"/>
  <c r="O86" i="7"/>
  <c r="P86" i="7"/>
  <c r="N86" i="7"/>
  <c r="L86" i="7"/>
  <c r="H86" i="7"/>
  <c r="I86" i="7"/>
  <c r="K86" i="7"/>
  <c r="S231" i="7"/>
  <c r="U231" i="7"/>
  <c r="W231" i="7"/>
  <c r="V231" i="7"/>
  <c r="O231" i="7"/>
  <c r="P231" i="7"/>
  <c r="N231" i="7"/>
  <c r="L231" i="7"/>
  <c r="H231" i="7"/>
  <c r="I231" i="7"/>
  <c r="K231" i="7"/>
  <c r="S230" i="7"/>
  <c r="U230" i="7"/>
  <c r="W230" i="7"/>
  <c r="V230" i="7"/>
  <c r="O230" i="7"/>
  <c r="P230" i="7"/>
  <c r="N230" i="7"/>
  <c r="L230" i="7"/>
  <c r="H230" i="7"/>
  <c r="I230" i="7"/>
  <c r="K230" i="7"/>
  <c r="S85" i="7"/>
  <c r="U85" i="7"/>
  <c r="W85" i="7"/>
  <c r="V85" i="7"/>
  <c r="O85" i="7"/>
  <c r="P85" i="7"/>
  <c r="N85" i="7"/>
  <c r="L85" i="7"/>
  <c r="H85" i="7"/>
  <c r="I85" i="7"/>
  <c r="K85" i="7"/>
  <c r="S84" i="7"/>
  <c r="U84" i="7"/>
  <c r="W84" i="7"/>
  <c r="V84" i="7"/>
  <c r="O84" i="7"/>
  <c r="P84" i="7"/>
  <c r="N84" i="7"/>
  <c r="L84" i="7"/>
  <c r="H84" i="7"/>
  <c r="I84" i="7"/>
  <c r="K84" i="7"/>
  <c r="S229" i="7"/>
  <c r="U229" i="7"/>
  <c r="W229" i="7"/>
  <c r="V229" i="7"/>
  <c r="O229" i="7"/>
  <c r="P229" i="7"/>
  <c r="N229" i="7"/>
  <c r="L229" i="7"/>
  <c r="H229" i="7"/>
  <c r="I229" i="7"/>
  <c r="K229" i="7"/>
  <c r="S228" i="7"/>
  <c r="U228" i="7"/>
  <c r="W228" i="7"/>
  <c r="V228" i="7"/>
  <c r="O228" i="7"/>
  <c r="P228" i="7"/>
  <c r="N228" i="7"/>
  <c r="L228" i="7"/>
  <c r="H228" i="7"/>
  <c r="I228" i="7"/>
  <c r="K228" i="7"/>
  <c r="S83" i="7"/>
  <c r="U83" i="7"/>
  <c r="W83" i="7"/>
  <c r="V83" i="7"/>
  <c r="O83" i="7"/>
  <c r="P83" i="7"/>
  <c r="N83" i="7"/>
  <c r="L83" i="7"/>
  <c r="H83" i="7"/>
  <c r="I83" i="7"/>
  <c r="K83" i="7"/>
  <c r="S82" i="7"/>
  <c r="U82" i="7"/>
  <c r="W82" i="7"/>
  <c r="V82" i="7"/>
  <c r="O82" i="7"/>
  <c r="P82" i="7"/>
  <c r="N82" i="7"/>
  <c r="L82" i="7"/>
  <c r="H82" i="7"/>
  <c r="I82" i="7"/>
  <c r="K82" i="7"/>
  <c r="S227" i="7"/>
  <c r="U227" i="7"/>
  <c r="W227" i="7"/>
  <c r="V227" i="7"/>
  <c r="O227" i="7"/>
  <c r="P227" i="7"/>
  <c r="N227" i="7"/>
  <c r="L227" i="7"/>
  <c r="H227" i="7"/>
  <c r="I227" i="7"/>
  <c r="K227" i="7"/>
  <c r="S226" i="7"/>
  <c r="U226" i="7"/>
  <c r="W226" i="7"/>
  <c r="V226" i="7"/>
  <c r="O226" i="7"/>
  <c r="P226" i="7"/>
  <c r="N226" i="7"/>
  <c r="L226" i="7"/>
  <c r="H226" i="7"/>
  <c r="I226" i="7"/>
  <c r="K226" i="7"/>
  <c r="S81" i="7"/>
  <c r="U81" i="7"/>
  <c r="W81" i="7"/>
  <c r="V81" i="7"/>
  <c r="O81" i="7"/>
  <c r="P81" i="7"/>
  <c r="N81" i="7"/>
  <c r="L81" i="7"/>
  <c r="H81" i="7"/>
  <c r="I81" i="7"/>
  <c r="K81" i="7"/>
  <c r="S80" i="7"/>
  <c r="U80" i="7"/>
  <c r="W80" i="7"/>
  <c r="V80" i="7"/>
  <c r="O80" i="7"/>
  <c r="P80" i="7"/>
  <c r="N80" i="7"/>
  <c r="L80" i="7"/>
  <c r="H80" i="7"/>
  <c r="I80" i="7"/>
  <c r="K80" i="7"/>
  <c r="S225" i="7"/>
  <c r="U225" i="7"/>
  <c r="W225" i="7"/>
  <c r="V225" i="7"/>
  <c r="O225" i="7"/>
  <c r="P225" i="7"/>
  <c r="N225" i="7"/>
  <c r="L225" i="7"/>
  <c r="H225" i="7"/>
  <c r="I225" i="7"/>
  <c r="K225" i="7"/>
  <c r="S224" i="7"/>
  <c r="U224" i="7"/>
  <c r="W224" i="7"/>
  <c r="V224" i="7"/>
  <c r="O224" i="7"/>
  <c r="P224" i="7"/>
  <c r="N224" i="7"/>
  <c r="L224" i="7"/>
  <c r="H224" i="7"/>
  <c r="I224" i="7"/>
  <c r="K224" i="7"/>
  <c r="S79" i="7"/>
  <c r="U79" i="7"/>
  <c r="W79" i="7"/>
  <c r="V79" i="7"/>
  <c r="O79" i="7"/>
  <c r="P79" i="7"/>
  <c r="N79" i="7"/>
  <c r="L79" i="7"/>
  <c r="H79" i="7"/>
  <c r="I79" i="7"/>
  <c r="K79" i="7"/>
  <c r="S78" i="7"/>
  <c r="U78" i="7"/>
  <c r="W78" i="7"/>
  <c r="V78" i="7"/>
  <c r="O78" i="7"/>
  <c r="P78" i="7"/>
  <c r="N78" i="7"/>
  <c r="L78" i="7"/>
  <c r="H78" i="7"/>
  <c r="I78" i="7"/>
  <c r="K78" i="7"/>
  <c r="S223" i="7"/>
  <c r="U223" i="7"/>
  <c r="W223" i="7"/>
  <c r="V223" i="7"/>
  <c r="O223" i="7"/>
  <c r="P223" i="7"/>
  <c r="N223" i="7"/>
  <c r="L223" i="7"/>
  <c r="H223" i="7"/>
  <c r="I223" i="7"/>
  <c r="K223" i="7"/>
  <c r="S222" i="7"/>
  <c r="U222" i="7"/>
  <c r="W222" i="7"/>
  <c r="V222" i="7"/>
  <c r="O222" i="7"/>
  <c r="P222" i="7"/>
  <c r="N222" i="7"/>
  <c r="L222" i="7"/>
  <c r="H222" i="7"/>
  <c r="I222" i="7"/>
  <c r="K222" i="7"/>
  <c r="S77" i="7"/>
  <c r="U77" i="7"/>
  <c r="W77" i="7"/>
  <c r="V77" i="7"/>
  <c r="O77" i="7"/>
  <c r="P77" i="7"/>
  <c r="N77" i="7"/>
  <c r="L77" i="7"/>
  <c r="H77" i="7"/>
  <c r="I77" i="7"/>
  <c r="K77" i="7"/>
  <c r="S76" i="7"/>
  <c r="U76" i="7"/>
  <c r="W76" i="7"/>
  <c r="V76" i="7"/>
  <c r="O76" i="7"/>
  <c r="P76" i="7"/>
  <c r="N76" i="7"/>
  <c r="L76" i="7"/>
  <c r="H76" i="7"/>
  <c r="I76" i="7"/>
  <c r="K76" i="7"/>
  <c r="S221" i="7"/>
  <c r="U221" i="7"/>
  <c r="W221" i="7"/>
  <c r="V221" i="7"/>
  <c r="O221" i="7"/>
  <c r="P221" i="7"/>
  <c r="N221" i="7"/>
  <c r="L221" i="7"/>
  <c r="H221" i="7"/>
  <c r="I221" i="7"/>
  <c r="K221" i="7"/>
  <c r="S220" i="7"/>
  <c r="U220" i="7"/>
  <c r="W220" i="7"/>
  <c r="V220" i="7"/>
  <c r="O220" i="7"/>
  <c r="P220" i="7"/>
  <c r="N220" i="7"/>
  <c r="L220" i="7"/>
  <c r="H220" i="7"/>
  <c r="I220" i="7"/>
  <c r="K220" i="7"/>
  <c r="S75" i="7"/>
  <c r="U75" i="7"/>
  <c r="W75" i="7"/>
  <c r="V75" i="7"/>
  <c r="O75" i="7"/>
  <c r="P75" i="7"/>
  <c r="N75" i="7"/>
  <c r="L75" i="7"/>
  <c r="H75" i="7"/>
  <c r="I75" i="7"/>
  <c r="K75" i="7"/>
  <c r="S74" i="7"/>
  <c r="U74" i="7"/>
  <c r="W74" i="7"/>
  <c r="V74" i="7"/>
  <c r="O74" i="7"/>
  <c r="P74" i="7"/>
  <c r="N74" i="7"/>
  <c r="L74" i="7"/>
  <c r="H74" i="7"/>
  <c r="I74" i="7"/>
  <c r="K74" i="7"/>
  <c r="S219" i="7"/>
  <c r="U219" i="7"/>
  <c r="W219" i="7"/>
  <c r="V219" i="7"/>
  <c r="O219" i="7"/>
  <c r="P219" i="7"/>
  <c r="N219" i="7"/>
  <c r="L219" i="7"/>
  <c r="H219" i="7"/>
  <c r="I219" i="7"/>
  <c r="K219" i="7"/>
  <c r="S218" i="7"/>
  <c r="U218" i="7"/>
  <c r="W218" i="7"/>
  <c r="V218" i="7"/>
  <c r="O218" i="7"/>
  <c r="P218" i="7"/>
  <c r="N218" i="7"/>
  <c r="L218" i="7"/>
  <c r="H218" i="7"/>
  <c r="I218" i="7"/>
  <c r="K218" i="7"/>
  <c r="S73" i="7"/>
  <c r="U73" i="7"/>
  <c r="W73" i="7"/>
  <c r="V73" i="7"/>
  <c r="O73" i="7"/>
  <c r="P73" i="7"/>
  <c r="N73" i="7"/>
  <c r="L73" i="7"/>
  <c r="H73" i="7"/>
  <c r="I73" i="7"/>
  <c r="K73" i="7"/>
  <c r="S72" i="7"/>
  <c r="U72" i="7"/>
  <c r="W72" i="7"/>
  <c r="V72" i="7"/>
  <c r="O72" i="7"/>
  <c r="P72" i="7"/>
  <c r="N72" i="7"/>
  <c r="L72" i="7"/>
  <c r="H72" i="7"/>
  <c r="I72" i="7"/>
  <c r="K72" i="7"/>
  <c r="S217" i="7"/>
  <c r="U217" i="7"/>
  <c r="W217" i="7"/>
  <c r="V217" i="7"/>
  <c r="O217" i="7"/>
  <c r="P217" i="7"/>
  <c r="N217" i="7"/>
  <c r="L217" i="7"/>
  <c r="H217" i="7"/>
  <c r="I217" i="7"/>
  <c r="K217" i="7"/>
  <c r="S216" i="7"/>
  <c r="U216" i="7"/>
  <c r="W216" i="7"/>
  <c r="V216" i="7"/>
  <c r="O216" i="7"/>
  <c r="P216" i="7"/>
  <c r="N216" i="7"/>
  <c r="L216" i="7"/>
  <c r="H216" i="7"/>
  <c r="I216" i="7"/>
  <c r="K216" i="7"/>
  <c r="S71" i="7"/>
  <c r="U71" i="7"/>
  <c r="W71" i="7"/>
  <c r="V71" i="7"/>
  <c r="O71" i="7"/>
  <c r="P71" i="7"/>
  <c r="N71" i="7"/>
  <c r="L71" i="7"/>
  <c r="H71" i="7"/>
  <c r="I71" i="7"/>
  <c r="K71" i="7"/>
  <c r="S70" i="7"/>
  <c r="U70" i="7"/>
  <c r="W70" i="7"/>
  <c r="V70" i="7"/>
  <c r="O70" i="7"/>
  <c r="P70" i="7"/>
  <c r="N70" i="7"/>
  <c r="L70" i="7"/>
  <c r="H70" i="7"/>
  <c r="I70" i="7"/>
  <c r="K70" i="7"/>
  <c r="S215" i="7"/>
  <c r="U215" i="7"/>
  <c r="W215" i="7"/>
  <c r="V215" i="7"/>
  <c r="O215" i="7"/>
  <c r="P215" i="7"/>
  <c r="N215" i="7"/>
  <c r="L215" i="7"/>
  <c r="H215" i="7"/>
  <c r="I215" i="7"/>
  <c r="K215" i="7"/>
  <c r="S214" i="7"/>
  <c r="U214" i="7"/>
  <c r="W214" i="7"/>
  <c r="V214" i="7"/>
  <c r="O214" i="7"/>
  <c r="P214" i="7"/>
  <c r="N214" i="7"/>
  <c r="L214" i="7"/>
  <c r="H214" i="7"/>
  <c r="I214" i="7"/>
  <c r="K214" i="7"/>
  <c r="S69" i="7"/>
  <c r="U69" i="7"/>
  <c r="W69" i="7"/>
  <c r="V69" i="7"/>
  <c r="O69" i="7"/>
  <c r="P69" i="7"/>
  <c r="N69" i="7"/>
  <c r="L69" i="7"/>
  <c r="H69" i="7"/>
  <c r="I69" i="7"/>
  <c r="K69" i="7"/>
  <c r="S68" i="7"/>
  <c r="U68" i="7"/>
  <c r="W68" i="7"/>
  <c r="V68" i="7"/>
  <c r="O68" i="7"/>
  <c r="P68" i="7"/>
  <c r="N68" i="7"/>
  <c r="L68" i="7"/>
  <c r="H68" i="7"/>
  <c r="I68" i="7"/>
  <c r="K68" i="7"/>
  <c r="S213" i="7"/>
  <c r="U213" i="7"/>
  <c r="W213" i="7"/>
  <c r="V213" i="7"/>
  <c r="O213" i="7"/>
  <c r="P213" i="7"/>
  <c r="N213" i="7"/>
  <c r="L213" i="7"/>
  <c r="H213" i="7"/>
  <c r="I213" i="7"/>
  <c r="K213" i="7"/>
  <c r="S212" i="7"/>
  <c r="U212" i="7"/>
  <c r="W212" i="7"/>
  <c r="V212" i="7"/>
  <c r="O212" i="7"/>
  <c r="P212" i="7"/>
  <c r="N212" i="7"/>
  <c r="L212" i="7"/>
  <c r="H212" i="7"/>
  <c r="I212" i="7"/>
  <c r="K212" i="7"/>
  <c r="S67" i="7"/>
  <c r="U67" i="7"/>
  <c r="W67" i="7"/>
  <c r="V67" i="7"/>
  <c r="O67" i="7"/>
  <c r="P67" i="7"/>
  <c r="N67" i="7"/>
  <c r="L67" i="7"/>
  <c r="H67" i="7"/>
  <c r="I67" i="7"/>
  <c r="K67" i="7"/>
  <c r="S66" i="7"/>
  <c r="U66" i="7"/>
  <c r="W66" i="7"/>
  <c r="V66" i="7"/>
  <c r="O66" i="7"/>
  <c r="P66" i="7"/>
  <c r="N66" i="7"/>
  <c r="L66" i="7"/>
  <c r="H66" i="7"/>
  <c r="I66" i="7"/>
  <c r="K66" i="7"/>
  <c r="S211" i="7"/>
  <c r="U211" i="7"/>
  <c r="W211" i="7"/>
  <c r="V211" i="7"/>
  <c r="O211" i="7"/>
  <c r="P211" i="7"/>
  <c r="N211" i="7"/>
  <c r="L211" i="7"/>
  <c r="H211" i="7"/>
  <c r="I211" i="7"/>
  <c r="K211" i="7"/>
  <c r="S210" i="7"/>
  <c r="U210" i="7"/>
  <c r="W210" i="7"/>
  <c r="V210" i="7"/>
  <c r="O210" i="7"/>
  <c r="P210" i="7"/>
  <c r="N210" i="7"/>
  <c r="L210" i="7"/>
  <c r="H210" i="7"/>
  <c r="I210" i="7"/>
  <c r="K210" i="7"/>
  <c r="S65" i="7"/>
  <c r="U65" i="7"/>
  <c r="W65" i="7"/>
  <c r="V65" i="7"/>
  <c r="O65" i="7"/>
  <c r="P65" i="7"/>
  <c r="N65" i="7"/>
  <c r="L65" i="7"/>
  <c r="H65" i="7"/>
  <c r="I65" i="7"/>
  <c r="K65" i="7"/>
  <c r="S64" i="7"/>
  <c r="U64" i="7"/>
  <c r="W64" i="7"/>
  <c r="V64" i="7"/>
  <c r="O64" i="7"/>
  <c r="P64" i="7"/>
  <c r="N64" i="7"/>
  <c r="L64" i="7"/>
  <c r="H64" i="7"/>
  <c r="I64" i="7"/>
  <c r="K64" i="7"/>
  <c r="S209" i="7"/>
  <c r="U209" i="7"/>
  <c r="W209" i="7"/>
  <c r="V209" i="7"/>
  <c r="O209" i="7"/>
  <c r="P209" i="7"/>
  <c r="N209" i="7"/>
  <c r="L209" i="7"/>
  <c r="H209" i="7"/>
  <c r="I209" i="7"/>
  <c r="K209" i="7"/>
  <c r="S208" i="7"/>
  <c r="U208" i="7"/>
  <c r="W208" i="7"/>
  <c r="V208" i="7"/>
  <c r="O208" i="7"/>
  <c r="P208" i="7"/>
  <c r="N208" i="7"/>
  <c r="L208" i="7"/>
  <c r="H208" i="7"/>
  <c r="I208" i="7"/>
  <c r="K208" i="7"/>
  <c r="S63" i="7"/>
  <c r="U63" i="7"/>
  <c r="W63" i="7"/>
  <c r="V63" i="7"/>
  <c r="O63" i="7"/>
  <c r="P63" i="7"/>
  <c r="N63" i="7"/>
  <c r="L63" i="7"/>
  <c r="H63" i="7"/>
  <c r="I63" i="7"/>
  <c r="K63" i="7"/>
  <c r="S62" i="7"/>
  <c r="U62" i="7"/>
  <c r="W62" i="7"/>
  <c r="V62" i="7"/>
  <c r="O62" i="7"/>
  <c r="P62" i="7"/>
  <c r="N62" i="7"/>
  <c r="L62" i="7"/>
  <c r="H62" i="7"/>
  <c r="I62" i="7"/>
  <c r="K62" i="7"/>
  <c r="S207" i="7"/>
  <c r="U207" i="7"/>
  <c r="W207" i="7"/>
  <c r="V207" i="7"/>
  <c r="O207" i="7"/>
  <c r="P207" i="7"/>
  <c r="N207" i="7"/>
  <c r="L207" i="7"/>
  <c r="H207" i="7"/>
  <c r="I207" i="7"/>
  <c r="K207" i="7"/>
  <c r="S206" i="7"/>
  <c r="U206" i="7"/>
  <c r="W206" i="7"/>
  <c r="V206" i="7"/>
  <c r="O206" i="7"/>
  <c r="P206" i="7"/>
  <c r="N206" i="7"/>
  <c r="L206" i="7"/>
  <c r="H206" i="7"/>
  <c r="I206" i="7"/>
  <c r="K206" i="7"/>
  <c r="S61" i="7"/>
  <c r="U61" i="7"/>
  <c r="W61" i="7"/>
  <c r="V61" i="7"/>
  <c r="O61" i="7"/>
  <c r="P61" i="7"/>
  <c r="N61" i="7"/>
  <c r="L61" i="7"/>
  <c r="H61" i="7"/>
  <c r="I61" i="7"/>
  <c r="K61" i="7"/>
  <c r="S60" i="7"/>
  <c r="U60" i="7"/>
  <c r="W60" i="7"/>
  <c r="V60" i="7"/>
  <c r="O60" i="7"/>
  <c r="P60" i="7"/>
  <c r="N60" i="7"/>
  <c r="L60" i="7"/>
  <c r="H60" i="7"/>
  <c r="I60" i="7"/>
  <c r="K60" i="7"/>
  <c r="S205" i="7"/>
  <c r="U205" i="7"/>
  <c r="W205" i="7"/>
  <c r="V205" i="7"/>
  <c r="O205" i="7"/>
  <c r="P205" i="7"/>
  <c r="N205" i="7"/>
  <c r="L205" i="7"/>
  <c r="H205" i="7"/>
  <c r="I205" i="7"/>
  <c r="K205" i="7"/>
  <c r="S204" i="7"/>
  <c r="U204" i="7"/>
  <c r="W204" i="7"/>
  <c r="V204" i="7"/>
  <c r="O204" i="7"/>
  <c r="P204" i="7"/>
  <c r="N204" i="7"/>
  <c r="L204" i="7"/>
  <c r="H204" i="7"/>
  <c r="I204" i="7"/>
  <c r="K204" i="7"/>
  <c r="S59" i="7"/>
  <c r="U59" i="7"/>
  <c r="W59" i="7"/>
  <c r="V59" i="7"/>
  <c r="O59" i="7"/>
  <c r="P59" i="7"/>
  <c r="N59" i="7"/>
  <c r="L59" i="7"/>
  <c r="H59" i="7"/>
  <c r="I59" i="7"/>
  <c r="K59" i="7"/>
  <c r="S58" i="7"/>
  <c r="U58" i="7"/>
  <c r="W58" i="7"/>
  <c r="V58" i="7"/>
  <c r="O58" i="7"/>
  <c r="P58" i="7"/>
  <c r="N58" i="7"/>
  <c r="L58" i="7"/>
  <c r="H58" i="7"/>
  <c r="I58" i="7"/>
  <c r="K58" i="7"/>
  <c r="S203" i="7"/>
  <c r="U203" i="7"/>
  <c r="W203" i="7"/>
  <c r="V203" i="7"/>
  <c r="O203" i="7"/>
  <c r="P203" i="7"/>
  <c r="N203" i="7"/>
  <c r="L203" i="7"/>
  <c r="H203" i="7"/>
  <c r="I203" i="7"/>
  <c r="K203" i="7"/>
  <c r="S202" i="7"/>
  <c r="U202" i="7"/>
  <c r="W202" i="7"/>
  <c r="V202" i="7"/>
  <c r="O202" i="7"/>
  <c r="P202" i="7"/>
  <c r="N202" i="7"/>
  <c r="L202" i="7"/>
  <c r="H202" i="7"/>
  <c r="I202" i="7"/>
  <c r="K202" i="7"/>
  <c r="S57" i="7"/>
  <c r="U57" i="7"/>
  <c r="W57" i="7"/>
  <c r="V57" i="7"/>
  <c r="O57" i="7"/>
  <c r="P57" i="7"/>
  <c r="N57" i="7"/>
  <c r="L57" i="7"/>
  <c r="H57" i="7"/>
  <c r="I57" i="7"/>
  <c r="K57" i="7"/>
  <c r="S56" i="7"/>
  <c r="U56" i="7"/>
  <c r="W56" i="7"/>
  <c r="V56" i="7"/>
  <c r="O56" i="7"/>
  <c r="P56" i="7"/>
  <c r="N56" i="7"/>
  <c r="L56" i="7"/>
  <c r="H56" i="7"/>
  <c r="I56" i="7"/>
  <c r="K56" i="7"/>
  <c r="S201" i="7"/>
  <c r="U201" i="7"/>
  <c r="W201" i="7"/>
  <c r="V201" i="7"/>
  <c r="O201" i="7"/>
  <c r="P201" i="7"/>
  <c r="N201" i="7"/>
  <c r="L201" i="7"/>
  <c r="H201" i="7"/>
  <c r="I201" i="7"/>
  <c r="K201" i="7"/>
  <c r="S200" i="7"/>
  <c r="U200" i="7"/>
  <c r="W200" i="7"/>
  <c r="V200" i="7"/>
  <c r="O200" i="7"/>
  <c r="P200" i="7"/>
  <c r="N200" i="7"/>
  <c r="L200" i="7"/>
  <c r="H200" i="7"/>
  <c r="I200" i="7"/>
  <c r="K200" i="7"/>
  <c r="S55" i="7"/>
  <c r="U55" i="7"/>
  <c r="W55" i="7"/>
  <c r="V55" i="7"/>
  <c r="O55" i="7"/>
  <c r="P55" i="7"/>
  <c r="N55" i="7"/>
  <c r="L55" i="7"/>
  <c r="H55" i="7"/>
  <c r="I55" i="7"/>
  <c r="K55" i="7"/>
  <c r="S54" i="7"/>
  <c r="U54" i="7"/>
  <c r="W54" i="7"/>
  <c r="V54" i="7"/>
  <c r="O54" i="7"/>
  <c r="P54" i="7"/>
  <c r="N54" i="7"/>
  <c r="L54" i="7"/>
  <c r="H54" i="7"/>
  <c r="I54" i="7"/>
  <c r="K54" i="7"/>
  <c r="S199" i="7"/>
  <c r="U199" i="7"/>
  <c r="W199" i="7"/>
  <c r="V199" i="7"/>
  <c r="O199" i="7"/>
  <c r="P199" i="7"/>
  <c r="N199" i="7"/>
  <c r="L199" i="7"/>
  <c r="H199" i="7"/>
  <c r="I199" i="7"/>
  <c r="K199" i="7"/>
  <c r="S198" i="7"/>
  <c r="U198" i="7"/>
  <c r="W198" i="7"/>
  <c r="V198" i="7"/>
  <c r="O198" i="7"/>
  <c r="P198" i="7"/>
  <c r="N198" i="7"/>
  <c r="L198" i="7"/>
  <c r="H198" i="7"/>
  <c r="I198" i="7"/>
  <c r="K198" i="7"/>
  <c r="S53" i="7"/>
  <c r="U53" i="7"/>
  <c r="W53" i="7"/>
  <c r="V53" i="7"/>
  <c r="O53" i="7"/>
  <c r="P53" i="7"/>
  <c r="N53" i="7"/>
  <c r="L53" i="7"/>
  <c r="H53" i="7"/>
  <c r="I53" i="7"/>
  <c r="K53" i="7"/>
  <c r="S52" i="7"/>
  <c r="U52" i="7"/>
  <c r="W52" i="7"/>
  <c r="V52" i="7"/>
  <c r="O52" i="7"/>
  <c r="P52" i="7"/>
  <c r="N52" i="7"/>
  <c r="L52" i="7"/>
  <c r="H52" i="7"/>
  <c r="I52" i="7"/>
  <c r="K52" i="7"/>
  <c r="S197" i="7"/>
  <c r="U197" i="7"/>
  <c r="W197" i="7"/>
  <c r="V197" i="7"/>
  <c r="O197" i="7"/>
  <c r="P197" i="7"/>
  <c r="N197" i="7"/>
  <c r="L197" i="7"/>
  <c r="H197" i="7"/>
  <c r="I197" i="7"/>
  <c r="K197" i="7"/>
  <c r="S196" i="7"/>
  <c r="U196" i="7"/>
  <c r="W196" i="7"/>
  <c r="V196" i="7"/>
  <c r="O196" i="7"/>
  <c r="P196" i="7"/>
  <c r="N196" i="7"/>
  <c r="L196" i="7"/>
  <c r="H196" i="7"/>
  <c r="I196" i="7"/>
  <c r="K196" i="7"/>
  <c r="S51" i="7"/>
  <c r="U51" i="7"/>
  <c r="W51" i="7"/>
  <c r="V51" i="7"/>
  <c r="O51" i="7"/>
  <c r="P51" i="7"/>
  <c r="N51" i="7"/>
  <c r="L51" i="7"/>
  <c r="H51" i="7"/>
  <c r="I51" i="7"/>
  <c r="K51" i="7"/>
  <c r="S50" i="7"/>
  <c r="U50" i="7"/>
  <c r="W50" i="7"/>
  <c r="V50" i="7"/>
  <c r="O50" i="7"/>
  <c r="P50" i="7"/>
  <c r="N50" i="7"/>
  <c r="L50" i="7"/>
  <c r="H50" i="7"/>
  <c r="I50" i="7"/>
  <c r="K50" i="7"/>
  <c r="S195" i="7"/>
  <c r="U195" i="7"/>
  <c r="W195" i="7"/>
  <c r="V195" i="7"/>
  <c r="O195" i="7"/>
  <c r="P195" i="7"/>
  <c r="N195" i="7"/>
  <c r="L195" i="7"/>
  <c r="H195" i="7"/>
  <c r="I195" i="7"/>
  <c r="K195" i="7"/>
  <c r="S194" i="7"/>
  <c r="U194" i="7"/>
  <c r="W194" i="7"/>
  <c r="V194" i="7"/>
  <c r="O194" i="7"/>
  <c r="P194" i="7"/>
  <c r="N194" i="7"/>
  <c r="L194" i="7"/>
  <c r="H194" i="7"/>
  <c r="I194" i="7"/>
  <c r="K194" i="7"/>
  <c r="S49" i="7"/>
  <c r="U49" i="7"/>
  <c r="W49" i="7"/>
  <c r="V49" i="7"/>
  <c r="O49" i="7"/>
  <c r="P49" i="7"/>
  <c r="N49" i="7"/>
  <c r="L49" i="7"/>
  <c r="H49" i="7"/>
  <c r="I49" i="7"/>
  <c r="K49" i="7"/>
  <c r="S48" i="7"/>
  <c r="U48" i="7"/>
  <c r="W48" i="7"/>
  <c r="V48" i="7"/>
  <c r="O48" i="7"/>
  <c r="P48" i="7"/>
  <c r="N48" i="7"/>
  <c r="L48" i="7"/>
  <c r="H48" i="7"/>
  <c r="I48" i="7"/>
  <c r="K48" i="7"/>
  <c r="S193" i="7"/>
  <c r="U193" i="7"/>
  <c r="W193" i="7"/>
  <c r="V193" i="7"/>
  <c r="O193" i="7"/>
  <c r="P193" i="7"/>
  <c r="N193" i="7"/>
  <c r="L193" i="7"/>
  <c r="H193" i="7"/>
  <c r="I193" i="7"/>
  <c r="K193" i="7"/>
  <c r="S192" i="7"/>
  <c r="U192" i="7"/>
  <c r="W192" i="7"/>
  <c r="V192" i="7"/>
  <c r="O192" i="7"/>
  <c r="P192" i="7"/>
  <c r="N192" i="7"/>
  <c r="L192" i="7"/>
  <c r="H192" i="7"/>
  <c r="I192" i="7"/>
  <c r="K192" i="7"/>
  <c r="S47" i="7"/>
  <c r="U47" i="7"/>
  <c r="W47" i="7"/>
  <c r="V47" i="7"/>
  <c r="O47" i="7"/>
  <c r="P47" i="7"/>
  <c r="N47" i="7"/>
  <c r="L47" i="7"/>
  <c r="I47" i="7"/>
  <c r="K47" i="7"/>
  <c r="S46" i="7"/>
  <c r="U46" i="7"/>
  <c r="W46" i="7"/>
  <c r="V46" i="7"/>
  <c r="O46" i="7"/>
  <c r="P46" i="7"/>
  <c r="N46" i="7"/>
  <c r="L46" i="7"/>
  <c r="H46" i="7"/>
  <c r="I46" i="7"/>
  <c r="K46" i="7"/>
  <c r="S191" i="7"/>
  <c r="U191" i="7"/>
  <c r="W191" i="7"/>
  <c r="V191" i="7"/>
  <c r="O191" i="7"/>
  <c r="P191" i="7"/>
  <c r="N191" i="7"/>
  <c r="L191" i="7"/>
  <c r="I191" i="7"/>
  <c r="K191" i="7"/>
  <c r="S190" i="7"/>
  <c r="U190" i="7"/>
  <c r="W190" i="7"/>
  <c r="V190" i="7"/>
  <c r="O190" i="7"/>
  <c r="P190" i="7"/>
  <c r="N190" i="7"/>
  <c r="L190" i="7"/>
  <c r="H190" i="7"/>
  <c r="I190" i="7"/>
  <c r="K190" i="7"/>
  <c r="S45" i="7"/>
  <c r="U45" i="7"/>
  <c r="W45" i="7"/>
  <c r="V45" i="7"/>
  <c r="O45" i="7"/>
  <c r="P45" i="7"/>
  <c r="N45" i="7"/>
  <c r="L45" i="7"/>
  <c r="I45" i="7"/>
  <c r="K45" i="7"/>
  <c r="S44" i="7"/>
  <c r="U44" i="7"/>
  <c r="W44" i="7"/>
  <c r="V44" i="7"/>
  <c r="O44" i="7"/>
  <c r="P44" i="7"/>
  <c r="N44" i="7"/>
  <c r="L44" i="7"/>
  <c r="H44" i="7"/>
  <c r="I44" i="7"/>
  <c r="K44" i="7"/>
  <c r="S189" i="7"/>
  <c r="U189" i="7"/>
  <c r="W189" i="7"/>
  <c r="V189" i="7"/>
  <c r="O189" i="7"/>
  <c r="P189" i="7"/>
  <c r="N189" i="7"/>
  <c r="L189" i="7"/>
  <c r="I189" i="7"/>
  <c r="K189" i="7"/>
  <c r="S188" i="7"/>
  <c r="U188" i="7"/>
  <c r="W188" i="7"/>
  <c r="V188" i="7"/>
  <c r="O188" i="7"/>
  <c r="P188" i="7"/>
  <c r="N188" i="7"/>
  <c r="L188" i="7"/>
  <c r="H188" i="7"/>
  <c r="I188" i="7"/>
  <c r="K188" i="7"/>
  <c r="S43" i="7"/>
  <c r="U43" i="7"/>
  <c r="W43" i="7"/>
  <c r="V43" i="7"/>
  <c r="O43" i="7"/>
  <c r="P43" i="7"/>
  <c r="N43" i="7"/>
  <c r="L43" i="7"/>
  <c r="I43" i="7"/>
  <c r="K43" i="7"/>
  <c r="S42" i="7"/>
  <c r="U42" i="7"/>
  <c r="W42" i="7"/>
  <c r="V42" i="7"/>
  <c r="O42" i="7"/>
  <c r="P42" i="7"/>
  <c r="N42" i="7"/>
  <c r="L42" i="7"/>
  <c r="H42" i="7"/>
  <c r="I42" i="7"/>
  <c r="K42" i="7"/>
  <c r="S187" i="7"/>
  <c r="U187" i="7"/>
  <c r="W187" i="7"/>
  <c r="V187" i="7"/>
  <c r="O187" i="7"/>
  <c r="P187" i="7"/>
  <c r="N187" i="7"/>
  <c r="L187" i="7"/>
  <c r="I187" i="7"/>
  <c r="K187" i="7"/>
  <c r="S186" i="7"/>
  <c r="U186" i="7"/>
  <c r="W186" i="7"/>
  <c r="V186" i="7"/>
  <c r="O186" i="7"/>
  <c r="P186" i="7"/>
  <c r="N186" i="7"/>
  <c r="L186" i="7"/>
  <c r="H186" i="7"/>
  <c r="I186" i="7"/>
  <c r="K186" i="7"/>
  <c r="S41" i="7"/>
  <c r="U41" i="7"/>
  <c r="W41" i="7"/>
  <c r="V41" i="7"/>
  <c r="O41" i="7"/>
  <c r="P41" i="7"/>
  <c r="N41" i="7"/>
  <c r="L41" i="7"/>
  <c r="I41" i="7"/>
  <c r="K41" i="7"/>
  <c r="S40" i="7"/>
  <c r="U40" i="7"/>
  <c r="W40" i="7"/>
  <c r="V40" i="7"/>
  <c r="O40" i="7"/>
  <c r="P40" i="7"/>
  <c r="N40" i="7"/>
  <c r="L40" i="7"/>
  <c r="H40" i="7"/>
  <c r="I40" i="7"/>
  <c r="K40" i="7"/>
  <c r="S185" i="7"/>
  <c r="U185" i="7"/>
  <c r="W185" i="7"/>
  <c r="V185" i="7"/>
  <c r="O185" i="7"/>
  <c r="P185" i="7"/>
  <c r="N185" i="7"/>
  <c r="L185" i="7"/>
  <c r="I185" i="7"/>
  <c r="K185" i="7"/>
  <c r="S184" i="7"/>
  <c r="U184" i="7"/>
  <c r="W184" i="7"/>
  <c r="V184" i="7"/>
  <c r="O184" i="7"/>
  <c r="P184" i="7"/>
  <c r="N184" i="7"/>
  <c r="L184" i="7"/>
  <c r="H184" i="7"/>
  <c r="I184" i="7"/>
  <c r="K184" i="7"/>
  <c r="S39" i="7"/>
  <c r="U39" i="7"/>
  <c r="W39" i="7"/>
  <c r="V39" i="7"/>
  <c r="I39" i="7"/>
  <c r="K39" i="7"/>
  <c r="S38" i="7"/>
  <c r="U38" i="7"/>
  <c r="W38" i="7"/>
  <c r="V38" i="7"/>
  <c r="O38" i="7"/>
  <c r="P38" i="7"/>
  <c r="N38" i="7"/>
  <c r="L38" i="7"/>
  <c r="H38" i="7"/>
  <c r="I38" i="7"/>
  <c r="K38" i="7"/>
  <c r="S183" i="7"/>
  <c r="U183" i="7"/>
  <c r="W183" i="7"/>
  <c r="V183" i="7"/>
  <c r="I183" i="7"/>
  <c r="K183" i="7"/>
  <c r="S182" i="7"/>
  <c r="U182" i="7"/>
  <c r="W182" i="7"/>
  <c r="V182" i="7"/>
  <c r="O182" i="7"/>
  <c r="P182" i="7"/>
  <c r="N182" i="7"/>
  <c r="L182" i="7"/>
  <c r="H182" i="7"/>
  <c r="I182" i="7"/>
  <c r="K182" i="7"/>
  <c r="S37" i="7"/>
  <c r="U37" i="7"/>
  <c r="W37" i="7"/>
  <c r="V37" i="7"/>
  <c r="I37" i="7"/>
  <c r="K37" i="7"/>
  <c r="S36" i="7"/>
  <c r="U36" i="7"/>
  <c r="W36" i="7"/>
  <c r="V36" i="7"/>
  <c r="O36" i="7"/>
  <c r="P36" i="7"/>
  <c r="N36" i="7"/>
  <c r="L36" i="7"/>
  <c r="H36" i="7"/>
  <c r="I36" i="7"/>
  <c r="K36" i="7"/>
  <c r="S181" i="7"/>
  <c r="U181" i="7"/>
  <c r="W181" i="7"/>
  <c r="V181" i="7"/>
  <c r="I181" i="7"/>
  <c r="K181" i="7"/>
  <c r="S180" i="7"/>
  <c r="U180" i="7"/>
  <c r="W180" i="7"/>
  <c r="V180" i="7"/>
  <c r="O180" i="7"/>
  <c r="P180" i="7"/>
  <c r="N180" i="7"/>
  <c r="L180" i="7"/>
  <c r="H180" i="7"/>
  <c r="I180" i="7"/>
  <c r="K180" i="7"/>
  <c r="S35" i="7"/>
  <c r="U35" i="7"/>
  <c r="W35" i="7"/>
  <c r="V35" i="7"/>
  <c r="I35" i="7"/>
  <c r="K35" i="7"/>
  <c r="S34" i="7"/>
  <c r="U34" i="7"/>
  <c r="W34" i="7"/>
  <c r="V34" i="7"/>
  <c r="O34" i="7"/>
  <c r="P34" i="7"/>
  <c r="N34" i="7"/>
  <c r="L34" i="7"/>
  <c r="H34" i="7"/>
  <c r="I34" i="7"/>
  <c r="K34" i="7"/>
  <c r="S179" i="7"/>
  <c r="U179" i="7"/>
  <c r="W179" i="7"/>
  <c r="V179" i="7"/>
  <c r="I179" i="7"/>
  <c r="K179" i="7"/>
  <c r="S178" i="7"/>
  <c r="U178" i="7"/>
  <c r="W178" i="7"/>
  <c r="V178" i="7"/>
  <c r="O178" i="7"/>
  <c r="P178" i="7"/>
  <c r="N178" i="7"/>
  <c r="L178" i="7"/>
  <c r="H178" i="7"/>
  <c r="I178" i="7"/>
  <c r="K178" i="7"/>
  <c r="S33" i="7"/>
  <c r="U33" i="7"/>
  <c r="W33" i="7"/>
  <c r="V33" i="7"/>
  <c r="I33" i="7"/>
  <c r="K33" i="7"/>
  <c r="S32" i="7"/>
  <c r="U32" i="7"/>
  <c r="W32" i="7"/>
  <c r="V32" i="7"/>
  <c r="O32" i="7"/>
  <c r="P32" i="7"/>
  <c r="N32" i="7"/>
  <c r="L32" i="7"/>
  <c r="H32" i="7"/>
  <c r="I32" i="7"/>
  <c r="K32" i="7"/>
  <c r="S177" i="7"/>
  <c r="U177" i="7"/>
  <c r="W177" i="7"/>
  <c r="V177" i="7"/>
  <c r="I177" i="7"/>
  <c r="K177" i="7"/>
  <c r="S176" i="7"/>
  <c r="U176" i="7"/>
  <c r="W176" i="7"/>
  <c r="V176" i="7"/>
  <c r="O176" i="7"/>
  <c r="P176" i="7"/>
  <c r="N176" i="7"/>
  <c r="L176" i="7"/>
  <c r="H176" i="7"/>
  <c r="I176" i="7"/>
  <c r="K176" i="7"/>
  <c r="S31" i="7"/>
  <c r="U31" i="7"/>
  <c r="W31" i="7"/>
  <c r="V31" i="7"/>
  <c r="I31" i="7"/>
  <c r="K31" i="7"/>
  <c r="S30" i="7"/>
  <c r="U30" i="7"/>
  <c r="W30" i="7"/>
  <c r="V30" i="7"/>
  <c r="O30" i="7"/>
  <c r="P30" i="7"/>
  <c r="N30" i="7"/>
  <c r="L30" i="7"/>
  <c r="H30" i="7"/>
  <c r="I30" i="7"/>
  <c r="K30" i="7"/>
  <c r="S175" i="7"/>
  <c r="U175" i="7"/>
  <c r="W175" i="7"/>
  <c r="V175" i="7"/>
  <c r="I175" i="7"/>
  <c r="K175" i="7"/>
  <c r="S174" i="7"/>
  <c r="U174" i="7"/>
  <c r="W174" i="7"/>
  <c r="V174" i="7"/>
  <c r="O174" i="7"/>
  <c r="P174" i="7"/>
  <c r="N174" i="7"/>
  <c r="L174" i="7"/>
  <c r="H174" i="7"/>
  <c r="I174" i="7"/>
  <c r="K174" i="7"/>
  <c r="S29" i="7"/>
  <c r="U29" i="7"/>
  <c r="W29" i="7"/>
  <c r="V29" i="7"/>
  <c r="I29" i="7"/>
  <c r="K29" i="7"/>
  <c r="S28" i="7"/>
  <c r="U28" i="7"/>
  <c r="W28" i="7"/>
  <c r="V28" i="7"/>
  <c r="O28" i="7"/>
  <c r="P28" i="7"/>
  <c r="N28" i="7"/>
  <c r="L28" i="7"/>
  <c r="H28" i="7"/>
  <c r="I28" i="7"/>
  <c r="K28" i="7"/>
  <c r="S173" i="7"/>
  <c r="U173" i="7"/>
  <c r="W173" i="7"/>
  <c r="V173" i="7"/>
  <c r="I173" i="7"/>
  <c r="K173" i="7"/>
  <c r="S172" i="7"/>
  <c r="U172" i="7"/>
  <c r="W172" i="7"/>
  <c r="V172" i="7"/>
  <c r="O172" i="7"/>
  <c r="P172" i="7"/>
  <c r="N172" i="7"/>
  <c r="L172" i="7"/>
  <c r="H172" i="7"/>
  <c r="I172" i="7"/>
  <c r="K172" i="7"/>
  <c r="S27" i="7"/>
  <c r="U27" i="7"/>
  <c r="W27" i="7"/>
  <c r="V27" i="7"/>
  <c r="I27" i="7"/>
  <c r="K27" i="7"/>
  <c r="S26" i="7"/>
  <c r="U26" i="7"/>
  <c r="W26" i="7"/>
  <c r="V26" i="7"/>
  <c r="O26" i="7"/>
  <c r="P26" i="7"/>
  <c r="N26" i="7"/>
  <c r="L26" i="7"/>
  <c r="H26" i="7"/>
  <c r="I26" i="7"/>
  <c r="K26" i="7"/>
  <c r="S171" i="7"/>
  <c r="U171" i="7"/>
  <c r="W171" i="7"/>
  <c r="V171" i="7"/>
  <c r="I171" i="7"/>
  <c r="K171" i="7"/>
  <c r="S170" i="7"/>
  <c r="U170" i="7"/>
  <c r="W170" i="7"/>
  <c r="V170" i="7"/>
  <c r="O170" i="7"/>
  <c r="P170" i="7"/>
  <c r="N170" i="7"/>
  <c r="L170" i="7"/>
  <c r="H170" i="7"/>
  <c r="I170" i="7"/>
  <c r="K170" i="7"/>
  <c r="S25" i="7"/>
  <c r="U25" i="7"/>
  <c r="W25" i="7"/>
  <c r="V25" i="7"/>
  <c r="I25" i="7"/>
  <c r="K25" i="7"/>
  <c r="S24" i="7"/>
  <c r="U24" i="7"/>
  <c r="W24" i="7"/>
  <c r="V24" i="7"/>
  <c r="O24" i="7"/>
  <c r="P24" i="7"/>
  <c r="N24" i="7"/>
  <c r="L24" i="7"/>
  <c r="H24" i="7"/>
  <c r="I24" i="7"/>
  <c r="K24" i="7"/>
  <c r="S169" i="7"/>
  <c r="U169" i="7"/>
  <c r="W169" i="7"/>
  <c r="V169" i="7"/>
  <c r="I169" i="7"/>
  <c r="K169" i="7"/>
  <c r="S168" i="7"/>
  <c r="U168" i="7"/>
  <c r="W168" i="7"/>
  <c r="V168" i="7"/>
  <c r="O168" i="7"/>
  <c r="P168" i="7"/>
  <c r="N168" i="7"/>
  <c r="L168" i="7"/>
  <c r="H168" i="7"/>
  <c r="I168" i="7"/>
  <c r="K168" i="7"/>
  <c r="S23" i="7"/>
  <c r="U23" i="7"/>
  <c r="W23" i="7"/>
  <c r="V23" i="7"/>
  <c r="I23" i="7"/>
  <c r="K23" i="7"/>
  <c r="S22" i="7"/>
  <c r="U22" i="7"/>
  <c r="W22" i="7"/>
  <c r="V22" i="7"/>
  <c r="O22" i="7"/>
  <c r="P22" i="7"/>
  <c r="N22" i="7"/>
  <c r="L22" i="7"/>
  <c r="H22" i="7"/>
  <c r="I22" i="7"/>
  <c r="K22" i="7"/>
  <c r="S167" i="7"/>
  <c r="U167" i="7"/>
  <c r="W167" i="7"/>
  <c r="V167" i="7"/>
  <c r="I167" i="7"/>
  <c r="K167" i="7"/>
  <c r="S166" i="7"/>
  <c r="U166" i="7"/>
  <c r="W166" i="7"/>
  <c r="V166" i="7"/>
  <c r="O166" i="7"/>
  <c r="P166" i="7"/>
  <c r="N166" i="7"/>
  <c r="L166" i="7"/>
  <c r="H166" i="7"/>
  <c r="I166" i="7"/>
  <c r="K166" i="7"/>
  <c r="S21" i="7"/>
  <c r="U21" i="7"/>
  <c r="W21" i="7"/>
  <c r="V21" i="7"/>
  <c r="H21" i="7"/>
  <c r="I21" i="7"/>
  <c r="K21" i="7"/>
  <c r="S20" i="7"/>
  <c r="U20" i="7"/>
  <c r="W20" i="7"/>
  <c r="V20" i="7"/>
  <c r="H20" i="7"/>
  <c r="I20" i="7"/>
  <c r="K20" i="7"/>
  <c r="S165" i="7"/>
  <c r="U165" i="7"/>
  <c r="W165" i="7"/>
  <c r="V165" i="7"/>
  <c r="I165" i="7"/>
  <c r="K165" i="7"/>
  <c r="S164" i="7"/>
  <c r="U164" i="7"/>
  <c r="W164" i="7"/>
  <c r="V164" i="7"/>
  <c r="O164" i="7"/>
  <c r="P164" i="7"/>
  <c r="N164" i="7"/>
  <c r="L164" i="7"/>
  <c r="H164" i="7"/>
  <c r="I164" i="7"/>
  <c r="K164" i="7"/>
  <c r="S19" i="7"/>
  <c r="U19" i="7"/>
  <c r="W19" i="7"/>
  <c r="V19" i="7"/>
  <c r="I19" i="7"/>
  <c r="K19" i="7"/>
  <c r="S18" i="7"/>
  <c r="U18" i="7"/>
  <c r="W18" i="7"/>
  <c r="V18" i="7"/>
  <c r="O18" i="7"/>
  <c r="P18" i="7"/>
  <c r="N18" i="7"/>
  <c r="L18" i="7"/>
  <c r="H18" i="7"/>
  <c r="I18" i="7"/>
  <c r="K18" i="7"/>
  <c r="S163" i="7"/>
  <c r="U163" i="7"/>
  <c r="W163" i="7"/>
  <c r="V163" i="7"/>
  <c r="I163" i="7"/>
  <c r="K163" i="7"/>
  <c r="S162" i="7"/>
  <c r="U162" i="7"/>
  <c r="W162" i="7"/>
  <c r="V162" i="7"/>
  <c r="O162" i="7"/>
  <c r="P162" i="7"/>
  <c r="N162" i="7"/>
  <c r="L162" i="7"/>
  <c r="H162" i="7"/>
  <c r="I162" i="7"/>
  <c r="K162" i="7"/>
  <c r="S17" i="7"/>
  <c r="U17" i="7"/>
  <c r="W17" i="7"/>
  <c r="V17" i="7"/>
  <c r="I17" i="7"/>
  <c r="K17" i="7"/>
  <c r="S16" i="7"/>
  <c r="U16" i="7"/>
  <c r="W16" i="7"/>
  <c r="V16" i="7"/>
  <c r="O16" i="7"/>
  <c r="P16" i="7"/>
  <c r="N16" i="7"/>
  <c r="L16" i="7"/>
  <c r="H16" i="7"/>
  <c r="I16" i="7"/>
  <c r="K16" i="7"/>
  <c r="S161" i="7"/>
  <c r="U161" i="7"/>
  <c r="W161" i="7"/>
  <c r="V161" i="7"/>
  <c r="I161" i="7"/>
  <c r="K161" i="7"/>
  <c r="S160" i="7"/>
  <c r="U160" i="7"/>
  <c r="W160" i="7"/>
  <c r="V160" i="7"/>
  <c r="O160" i="7"/>
  <c r="P160" i="7"/>
  <c r="N160" i="7"/>
  <c r="L160" i="7"/>
  <c r="H160" i="7"/>
  <c r="I160" i="7"/>
  <c r="K160" i="7"/>
  <c r="S15" i="7"/>
  <c r="U15" i="7"/>
  <c r="W15" i="7"/>
  <c r="V15" i="7"/>
  <c r="I15" i="7"/>
  <c r="K15" i="7"/>
  <c r="S14" i="7"/>
  <c r="U14" i="7"/>
  <c r="W14" i="7"/>
  <c r="V14" i="7"/>
  <c r="O14" i="7"/>
  <c r="P14" i="7"/>
  <c r="N14" i="7"/>
  <c r="L14" i="7"/>
  <c r="H14" i="7"/>
  <c r="I14" i="7"/>
  <c r="K14" i="7"/>
  <c r="S159" i="7"/>
  <c r="U159" i="7"/>
  <c r="W159" i="7"/>
  <c r="V159" i="7"/>
  <c r="I159" i="7"/>
  <c r="K159" i="7"/>
  <c r="S158" i="7"/>
  <c r="U158" i="7"/>
  <c r="W158" i="7"/>
  <c r="V158" i="7"/>
  <c r="O158" i="7"/>
  <c r="P158" i="7"/>
  <c r="N158" i="7"/>
  <c r="L158" i="7"/>
  <c r="H158" i="7"/>
  <c r="I158" i="7"/>
  <c r="K158" i="7"/>
  <c r="S13" i="7"/>
  <c r="U13" i="7"/>
  <c r="W13" i="7"/>
  <c r="V13" i="7"/>
  <c r="I13" i="7"/>
  <c r="K13" i="7"/>
  <c r="S12" i="7"/>
  <c r="U12" i="7"/>
  <c r="W12" i="7"/>
  <c r="V12" i="7"/>
  <c r="O12" i="7"/>
  <c r="P12" i="7"/>
  <c r="N12" i="7"/>
  <c r="L12" i="7"/>
  <c r="H12" i="7"/>
  <c r="I12" i="7"/>
  <c r="K12" i="7"/>
  <c r="S157" i="7"/>
  <c r="U157" i="7"/>
  <c r="W157" i="7"/>
  <c r="V157" i="7"/>
  <c r="I157" i="7"/>
  <c r="K157" i="7"/>
  <c r="S156" i="7"/>
  <c r="U156" i="7"/>
  <c r="W156" i="7"/>
  <c r="V156" i="7"/>
  <c r="O156" i="7"/>
  <c r="P156" i="7"/>
  <c r="N156" i="7"/>
  <c r="L156" i="7"/>
  <c r="H156" i="7"/>
  <c r="I156" i="7"/>
  <c r="K156" i="7"/>
  <c r="S11" i="7"/>
  <c r="U11" i="7"/>
  <c r="W11" i="7"/>
  <c r="V11" i="7"/>
  <c r="I11" i="7"/>
  <c r="K11" i="7"/>
  <c r="S10" i="7"/>
  <c r="U10" i="7"/>
  <c r="W10" i="7"/>
  <c r="V10" i="7"/>
  <c r="O10" i="7"/>
  <c r="P10" i="7"/>
  <c r="N10" i="7"/>
  <c r="L10" i="7"/>
  <c r="I10" i="7"/>
  <c r="K10" i="7"/>
  <c r="S155" i="7"/>
  <c r="U155" i="7"/>
  <c r="W155" i="7"/>
  <c r="V155" i="7"/>
  <c r="H155" i="7"/>
  <c r="I155" i="7"/>
  <c r="K155" i="7"/>
  <c r="S154" i="7"/>
  <c r="U154" i="7"/>
  <c r="W154" i="7"/>
  <c r="V154" i="7"/>
  <c r="O154" i="7"/>
  <c r="P154" i="7"/>
  <c r="N154" i="7"/>
  <c r="L154" i="7"/>
  <c r="I154" i="7"/>
  <c r="K154" i="7"/>
  <c r="S9" i="7"/>
  <c r="U9" i="7"/>
  <c r="W9" i="7"/>
  <c r="V9" i="7"/>
  <c r="I9" i="7"/>
  <c r="K9" i="7"/>
  <c r="S8" i="7"/>
  <c r="U8" i="7"/>
  <c r="W8" i="7"/>
  <c r="V8" i="7"/>
  <c r="O8" i="7"/>
  <c r="P8" i="7"/>
  <c r="N8" i="7"/>
  <c r="L8" i="7"/>
  <c r="H8" i="7"/>
  <c r="I8" i="7"/>
  <c r="K8" i="7"/>
  <c r="S153" i="7"/>
  <c r="U153" i="7"/>
  <c r="W153" i="7"/>
  <c r="V153" i="7"/>
  <c r="I153" i="7"/>
  <c r="K153" i="7"/>
  <c r="S152" i="7"/>
  <c r="U152" i="7"/>
  <c r="W152" i="7"/>
  <c r="V152" i="7"/>
  <c r="O152" i="7"/>
  <c r="P152" i="7"/>
  <c r="N152" i="7"/>
  <c r="L152" i="7"/>
  <c r="H152" i="7"/>
  <c r="I152" i="7"/>
  <c r="K152" i="7"/>
  <c r="S7" i="7"/>
  <c r="U7" i="7"/>
  <c r="W7" i="7"/>
  <c r="V7" i="7"/>
  <c r="H7" i="7"/>
  <c r="I7" i="7"/>
  <c r="K7" i="7"/>
  <c r="S6" i="7"/>
  <c r="U6" i="7"/>
  <c r="W6" i="7"/>
  <c r="V6" i="7"/>
  <c r="O6" i="7"/>
  <c r="P6" i="7"/>
  <c r="N6" i="7"/>
  <c r="L6" i="7"/>
  <c r="I6" i="7"/>
  <c r="K6" i="7"/>
  <c r="S151" i="7"/>
  <c r="U151" i="7"/>
  <c r="W151" i="7"/>
  <c r="V151" i="7"/>
  <c r="H151" i="7"/>
  <c r="I151" i="7"/>
  <c r="K151" i="7"/>
  <c r="S150" i="7"/>
  <c r="U150" i="7"/>
  <c r="W150" i="7"/>
  <c r="V150" i="7"/>
  <c r="O150" i="7"/>
  <c r="P150" i="7"/>
  <c r="N150" i="7"/>
  <c r="L150" i="7"/>
  <c r="I150" i="7"/>
  <c r="K150" i="7"/>
  <c r="S5" i="7"/>
  <c r="U5" i="7"/>
  <c r="W5" i="7"/>
  <c r="V5" i="7"/>
  <c r="I5" i="7"/>
  <c r="K5" i="7"/>
  <c r="S4" i="7"/>
  <c r="U4" i="7"/>
  <c r="W4" i="7"/>
  <c r="V4" i="7"/>
  <c r="O4" i="7"/>
  <c r="P4" i="7"/>
  <c r="N4" i="7"/>
  <c r="L4" i="7"/>
  <c r="H4" i="7"/>
  <c r="I4" i="7"/>
  <c r="K4" i="7"/>
  <c r="S149" i="7"/>
  <c r="U149" i="7"/>
  <c r="W149" i="7"/>
  <c r="V149" i="7"/>
  <c r="I149" i="7"/>
  <c r="K149" i="7"/>
  <c r="S148" i="7"/>
  <c r="U148" i="7"/>
  <c r="W148" i="7"/>
  <c r="V148" i="7"/>
  <c r="O148" i="7"/>
  <c r="P148" i="7"/>
  <c r="N148" i="7"/>
  <c r="L148" i="7"/>
  <c r="H148" i="7"/>
  <c r="I148" i="7"/>
  <c r="K148" i="7"/>
  <c r="S3" i="7"/>
  <c r="U3" i="7"/>
  <c r="W3" i="7"/>
  <c r="V3" i="7"/>
  <c r="I3" i="7"/>
  <c r="K3" i="7"/>
  <c r="S2" i="7"/>
  <c r="U2" i="7"/>
  <c r="W2" i="7"/>
  <c r="V2" i="7"/>
  <c r="O2" i="7"/>
  <c r="P2" i="7"/>
  <c r="N2" i="7"/>
  <c r="L2" i="7"/>
  <c r="H2" i="7"/>
  <c r="K2" i="7"/>
  <c r="S147" i="7"/>
  <c r="U147" i="7"/>
  <c r="W147" i="7"/>
  <c r="V147" i="7"/>
  <c r="I147" i="7"/>
  <c r="K147" i="7"/>
  <c r="S146" i="7"/>
  <c r="U146" i="7"/>
  <c r="W146" i="7"/>
  <c r="V146" i="7"/>
  <c r="O146" i="7"/>
  <c r="P146" i="7"/>
  <c r="N146" i="7"/>
  <c r="L146" i="7"/>
  <c r="H146" i="7"/>
  <c r="I146" i="7"/>
  <c r="K146" i="7"/>
</calcChain>
</file>

<file path=xl/sharedStrings.xml><?xml version="1.0" encoding="utf-8"?>
<sst xmlns="http://schemas.openxmlformats.org/spreadsheetml/2006/main" count="5591" uniqueCount="372">
  <si>
    <t xml:space="preserve">Net mineralization and Nitrification calculations </t>
  </si>
  <si>
    <r>
      <t>1.</t>
    </r>
    <r>
      <rPr>
        <sz val="12"/>
        <color theme="1"/>
        <rFont val="Times New Roman"/>
        <family val="2"/>
      </rPr>
      <t xml:space="preserve"> mg NO</t>
    </r>
    <r>
      <rPr>
        <vertAlign val="subscript"/>
        <sz val="10"/>
        <rFont val="Arial"/>
        <family val="2"/>
      </rPr>
      <t>3</t>
    </r>
    <r>
      <rPr>
        <sz val="12"/>
        <color theme="1"/>
        <rFont val="Times New Roman"/>
        <family val="2"/>
      </rPr>
      <t>-N (or NH</t>
    </r>
    <r>
      <rPr>
        <vertAlign val="subscript"/>
        <sz val="10"/>
        <rFont val="Arial"/>
        <family val="2"/>
      </rPr>
      <t>4</t>
    </r>
    <r>
      <rPr>
        <sz val="12"/>
        <color theme="1"/>
        <rFont val="Times New Roman"/>
        <family val="2"/>
      </rPr>
      <t>-N) per Kg dry soil.</t>
    </r>
  </si>
  <si>
    <r>
      <t xml:space="preserve">   (mg NO</t>
    </r>
    <r>
      <rPr>
        <vertAlign val="subscript"/>
        <sz val="10"/>
        <rFont val="Arial"/>
        <family val="2"/>
      </rPr>
      <t>3</t>
    </r>
    <r>
      <rPr>
        <sz val="12"/>
        <color theme="1"/>
        <rFont val="Times New Roman"/>
        <family val="2"/>
      </rPr>
      <t>-N/L) * (KCl volume L/g wet soil extracted) * (oven dry conversion g wet/ g dry) * (1000 g/kg)</t>
    </r>
  </si>
  <si>
    <r>
      <t>2.</t>
    </r>
    <r>
      <rPr>
        <sz val="12"/>
        <color theme="1"/>
        <rFont val="Times New Roman"/>
        <family val="2"/>
      </rPr>
      <t xml:space="preserve"> Convert to kg/ha</t>
    </r>
  </si>
  <si>
    <r>
      <t>a.</t>
    </r>
    <r>
      <rPr>
        <sz val="12"/>
        <color theme="1"/>
        <rFont val="Times New Roman"/>
        <family val="2"/>
      </rPr>
      <t xml:space="preserve"> Calculate core dry weight:  (total core sieved wet wt – bag wt/ number of cores) * (oven dry conversion g wet/ g dry).</t>
    </r>
  </si>
  <si>
    <t xml:space="preserve">    Can either use initial core for each buried bag or average the core dry weights per collection w/in plot.</t>
  </si>
  <si>
    <r>
      <t>b.</t>
    </r>
    <r>
      <rPr>
        <sz val="12"/>
        <color theme="1"/>
        <rFont val="Times New Roman"/>
        <family val="2"/>
      </rPr>
      <t xml:space="preserve"> Convert mg N/kg soil to kg/ha:  </t>
    </r>
  </si>
  <si>
    <r>
      <t xml:space="preserve">    (mg NO</t>
    </r>
    <r>
      <rPr>
        <vertAlign val="subscript"/>
        <sz val="10"/>
        <rFont val="Arial"/>
        <family val="2"/>
      </rPr>
      <t>3</t>
    </r>
    <r>
      <rPr>
        <sz val="12"/>
        <color theme="1"/>
        <rFont val="Times New Roman"/>
        <family val="2"/>
      </rPr>
      <t>-N/ kg dry soil) * (g dry soil/core ) * ( 1 core/ 2.37 x 10</t>
    </r>
    <r>
      <rPr>
        <vertAlign val="superscript"/>
        <sz val="10"/>
        <rFont val="Arial"/>
        <family val="2"/>
      </rPr>
      <t>-7</t>
    </r>
    <r>
      <rPr>
        <sz val="12"/>
        <color theme="1"/>
        <rFont val="Times New Roman"/>
        <family val="2"/>
      </rPr>
      <t xml:space="preserve"> ha) * (1kg/10</t>
    </r>
    <r>
      <rPr>
        <vertAlign val="superscript"/>
        <sz val="10"/>
        <rFont val="Arial"/>
        <family val="2"/>
      </rPr>
      <t>3</t>
    </r>
    <r>
      <rPr>
        <sz val="12"/>
        <color theme="1"/>
        <rFont val="Times New Roman"/>
        <family val="2"/>
      </rPr>
      <t>g) * (1kg/10</t>
    </r>
    <r>
      <rPr>
        <vertAlign val="superscript"/>
        <sz val="10"/>
        <rFont val="Arial"/>
        <family val="2"/>
      </rPr>
      <t>6</t>
    </r>
    <r>
      <rPr>
        <sz val="12"/>
        <color theme="1"/>
        <rFont val="Times New Roman"/>
        <family val="2"/>
      </rPr>
      <t>mg)</t>
    </r>
  </si>
  <si>
    <r>
      <t>The second value is the number calculated in part a. This calculation uses the area of a tulip bulb corer  to convert to a per ha basis. If a corer with a different diameter is used, then the area for that corer  would need to be determined. To get g/m</t>
    </r>
    <r>
      <rPr>
        <vertAlign val="superscript"/>
        <sz val="10"/>
        <rFont val="Arial"/>
        <family val="2"/>
      </rPr>
      <t>2</t>
    </r>
    <r>
      <rPr>
        <sz val="12"/>
        <color theme="1"/>
        <rFont val="Times New Roman"/>
        <family val="2"/>
      </rPr>
      <t xml:space="preserve">, </t>
    </r>
  </si>
  <si>
    <r>
      <t>3.</t>
    </r>
    <r>
      <rPr>
        <sz val="12"/>
        <color theme="1"/>
        <rFont val="Times New Roman"/>
        <family val="2"/>
      </rPr>
      <t xml:space="preserve"> To obtain Net values, convert data to final desired units (either mg/kg or kg/ha) then subtract initial value from final value for NO</t>
    </r>
    <r>
      <rPr>
        <vertAlign val="subscript"/>
        <sz val="10"/>
        <rFont val="Arial"/>
        <family val="2"/>
      </rPr>
      <t>3</t>
    </r>
    <r>
      <rPr>
        <sz val="12"/>
        <color theme="1"/>
        <rFont val="Times New Roman"/>
        <family val="2"/>
      </rPr>
      <t xml:space="preserve">    and NH</t>
    </r>
    <r>
      <rPr>
        <vertAlign val="subscript"/>
        <sz val="10"/>
        <rFont val="Arial"/>
        <family val="2"/>
      </rPr>
      <t>4</t>
    </r>
    <r>
      <rPr>
        <sz val="12"/>
        <color theme="1"/>
        <rFont val="Times New Roman"/>
        <family val="2"/>
      </rPr>
      <t xml:space="preserve"> separately. Add together to obtain net mineralization, defined as ammonium + nitrate. Nitrification define</t>
    </r>
  </si>
  <si>
    <t>Initial Organic</t>
  </si>
  <si>
    <t>Initial Mineral</t>
  </si>
  <si>
    <t>Final Organic</t>
  </si>
  <si>
    <t>Final Mineral</t>
  </si>
  <si>
    <t>Identifier</t>
  </si>
  <si>
    <t>NO3</t>
  </si>
  <si>
    <t>NH4</t>
  </si>
  <si>
    <t>10T1</t>
  </si>
  <si>
    <t>10T1-IM</t>
  </si>
  <si>
    <t>10T1FO</t>
  </si>
  <si>
    <t>10T2</t>
  </si>
  <si>
    <t>10T2-IM</t>
  </si>
  <si>
    <t>10T2 FO</t>
  </si>
  <si>
    <t>10T3</t>
  </si>
  <si>
    <t>10T3-IM</t>
  </si>
  <si>
    <t>10T3FO</t>
  </si>
  <si>
    <t>10T4</t>
  </si>
  <si>
    <t>10T4-IM</t>
  </si>
  <si>
    <t>10T4FO</t>
  </si>
  <si>
    <t>10T5</t>
  </si>
  <si>
    <t>10T5-IM</t>
  </si>
  <si>
    <t>10T5FO</t>
  </si>
  <si>
    <t>10T6</t>
  </si>
  <si>
    <t>10T6-IM</t>
  </si>
  <si>
    <t>10T6FO</t>
  </si>
  <si>
    <t>14Z1</t>
  </si>
  <si>
    <t>14Z1-IM</t>
  </si>
  <si>
    <t>14Z1F0</t>
  </si>
  <si>
    <t>14Z2</t>
  </si>
  <si>
    <t>14Z2-IM</t>
  </si>
  <si>
    <t>14Z2FO</t>
  </si>
  <si>
    <t>14Z3</t>
  </si>
  <si>
    <t>14Z3-IM</t>
  </si>
  <si>
    <t>14Z3FO</t>
  </si>
  <si>
    <t>14Z4</t>
  </si>
  <si>
    <t>14Z4-IM</t>
  </si>
  <si>
    <t>14Z4FO</t>
  </si>
  <si>
    <t>14Z5</t>
  </si>
  <si>
    <t>14Z5-IM</t>
  </si>
  <si>
    <t>14Z5FO</t>
  </si>
  <si>
    <t>14Z6</t>
  </si>
  <si>
    <t>14Z6-IM</t>
  </si>
  <si>
    <t>14Z6FO</t>
  </si>
  <si>
    <t>30AF1</t>
  </si>
  <si>
    <t>30AF 1 IM</t>
  </si>
  <si>
    <t>30AF1FO</t>
  </si>
  <si>
    <t>30AF1 FM</t>
  </si>
  <si>
    <t>30AF2</t>
  </si>
  <si>
    <t>30AF 2 IM</t>
  </si>
  <si>
    <t>30AF2FO</t>
  </si>
  <si>
    <t>30AF2 FM</t>
  </si>
  <si>
    <t>30AF3</t>
  </si>
  <si>
    <t>30AF 3 IM</t>
  </si>
  <si>
    <t>30AF3FO</t>
  </si>
  <si>
    <t>30AF3 FM</t>
  </si>
  <si>
    <t>30AF4</t>
  </si>
  <si>
    <t>30AF 4 IM</t>
  </si>
  <si>
    <t>30AF4FO</t>
  </si>
  <si>
    <t>30AF4 FM</t>
  </si>
  <si>
    <t>30AF5</t>
  </si>
  <si>
    <t>30AF 5 IM</t>
  </si>
  <si>
    <t>30AF5FO</t>
  </si>
  <si>
    <t>30AF5 FM</t>
  </si>
  <si>
    <t>30AF6</t>
  </si>
  <si>
    <t>30AF 6 IM</t>
  </si>
  <si>
    <t>30AF6FO</t>
  </si>
  <si>
    <t>30AF6 FM</t>
  </si>
  <si>
    <t>30Y1</t>
  </si>
  <si>
    <t>30Y 1 IM</t>
  </si>
  <si>
    <t>30Y1FO</t>
  </si>
  <si>
    <t>30Y2</t>
  </si>
  <si>
    <t>30Y 2 IM</t>
  </si>
  <si>
    <t>30Y2FO</t>
  </si>
  <si>
    <t>30Y3</t>
  </si>
  <si>
    <t>30Y 3 IM</t>
  </si>
  <si>
    <t>30Y3FO</t>
  </si>
  <si>
    <t>30Y4</t>
  </si>
  <si>
    <t>30Y 4 IM</t>
  </si>
  <si>
    <t>30Y4FO</t>
  </si>
  <si>
    <t>30Y5</t>
  </si>
  <si>
    <t>30Y 5 IM</t>
  </si>
  <si>
    <t>30Y5FO</t>
  </si>
  <si>
    <t>30Y6</t>
  </si>
  <si>
    <t>30Y 6 IM</t>
  </si>
  <si>
    <t>30Y6FO</t>
  </si>
  <si>
    <t>32AF1</t>
  </si>
  <si>
    <t>32AF 2 IM</t>
  </si>
  <si>
    <t>32AF1FO</t>
  </si>
  <si>
    <t>32AF1 FM</t>
  </si>
  <si>
    <t>32AF2</t>
  </si>
  <si>
    <t>32AF 3 IM</t>
  </si>
  <si>
    <t>32AF2FO</t>
  </si>
  <si>
    <t>32AF2 FM</t>
  </si>
  <si>
    <t>32AF3</t>
  </si>
  <si>
    <t>32AF 4 IM</t>
  </si>
  <si>
    <t>32AF3FO</t>
  </si>
  <si>
    <t>32AF3 FM</t>
  </si>
  <si>
    <t>32AF4</t>
  </si>
  <si>
    <t>32AF 5 IM</t>
  </si>
  <si>
    <t>32AF4FO</t>
  </si>
  <si>
    <t>32AF4 FM</t>
  </si>
  <si>
    <t>32AF5</t>
  </si>
  <si>
    <t>32AF 6 IM</t>
  </si>
  <si>
    <t>32AF5FO</t>
  </si>
  <si>
    <t>32AF5 FM</t>
  </si>
  <si>
    <t>32AF6</t>
  </si>
  <si>
    <t>32AF1-IM</t>
  </si>
  <si>
    <t>32AF6FO</t>
  </si>
  <si>
    <t>32AF6 FM</t>
  </si>
  <si>
    <t>32P1</t>
  </si>
  <si>
    <t>32P 1 IM</t>
  </si>
  <si>
    <t>32P1FO</t>
  </si>
  <si>
    <t>32P2</t>
  </si>
  <si>
    <t>32P 2 IM</t>
  </si>
  <si>
    <t>32P2FO</t>
  </si>
  <si>
    <t>32P3</t>
  </si>
  <si>
    <t>32P 3 IM</t>
  </si>
  <si>
    <t>32P3FO</t>
  </si>
  <si>
    <t>32P4</t>
  </si>
  <si>
    <t>32P 4 IM</t>
  </si>
  <si>
    <t>32P4FO</t>
  </si>
  <si>
    <t>32P5</t>
  </si>
  <si>
    <t>32P 5 IM</t>
  </si>
  <si>
    <t>32P5FO</t>
  </si>
  <si>
    <t>32P6</t>
  </si>
  <si>
    <t>32P 6 IM</t>
  </si>
  <si>
    <t>32P6FO</t>
  </si>
  <si>
    <t>34K1</t>
  </si>
  <si>
    <t>38Q 1 IM</t>
  </si>
  <si>
    <t>34K1 FO</t>
  </si>
  <si>
    <t>34K2</t>
  </si>
  <si>
    <t>38Q 2 IM</t>
  </si>
  <si>
    <t>34K2 FO</t>
  </si>
  <si>
    <t>34K3</t>
  </si>
  <si>
    <t>38Q 3 IM</t>
  </si>
  <si>
    <t>34K3 FO</t>
  </si>
  <si>
    <t>34K4-IO</t>
  </si>
  <si>
    <t>38Q 4 IM</t>
  </si>
  <si>
    <t>34K4 FO</t>
  </si>
  <si>
    <t>34K4</t>
  </si>
  <si>
    <t>34K5-IO</t>
  </si>
  <si>
    <t>38Q 5 IM</t>
  </si>
  <si>
    <t>34K5 FO</t>
  </si>
  <si>
    <t>34K5</t>
  </si>
  <si>
    <t>34K6-IO</t>
  </si>
  <si>
    <t>38Q 6 IM</t>
  </si>
  <si>
    <t>34K6 FO</t>
  </si>
  <si>
    <t>34K6</t>
  </si>
  <si>
    <t>38Q1-IO</t>
  </si>
  <si>
    <t>34K1-IM</t>
  </si>
  <si>
    <t>38Q1 FO</t>
  </si>
  <si>
    <t>38Q1</t>
  </si>
  <si>
    <t>38Q2-IO</t>
  </si>
  <si>
    <t>34K2-IM</t>
  </si>
  <si>
    <t>38Q2 FO</t>
  </si>
  <si>
    <t>38Q2</t>
  </si>
  <si>
    <t>38Q3-IO</t>
  </si>
  <si>
    <t>34K3-IM</t>
  </si>
  <si>
    <t>38Q3 FO</t>
  </si>
  <si>
    <t>38Q3 FM</t>
  </si>
  <si>
    <t>38Q4-IO</t>
  </si>
  <si>
    <t>34K4-IM</t>
  </si>
  <si>
    <t>38Q4 FO</t>
  </si>
  <si>
    <t>38Q4 FM</t>
  </si>
  <si>
    <t>38Q5-IO</t>
  </si>
  <si>
    <t>34K5-IM</t>
  </si>
  <si>
    <t>38Q5 FO</t>
  </si>
  <si>
    <t>38Q5 FM</t>
  </si>
  <si>
    <t>38Q6-IO</t>
  </si>
  <si>
    <t>34K6-IM</t>
  </si>
  <si>
    <t>38Q6 FO</t>
  </si>
  <si>
    <t>38Q6 FM</t>
  </si>
  <si>
    <t>5D1 IO</t>
  </si>
  <si>
    <t>5D1-IM</t>
  </si>
  <si>
    <t>5D1-FO</t>
  </si>
  <si>
    <t>5D1</t>
  </si>
  <si>
    <t>5D2 IO</t>
  </si>
  <si>
    <t>5D2-IM</t>
  </si>
  <si>
    <t>5D2-FO</t>
  </si>
  <si>
    <t>5D2</t>
  </si>
  <si>
    <t>5D3 IO</t>
  </si>
  <si>
    <t>5D3-IM</t>
  </si>
  <si>
    <t>5D3-FO</t>
  </si>
  <si>
    <t>5D3</t>
  </si>
  <si>
    <t>5D4 IO</t>
  </si>
  <si>
    <t>5D4-IM</t>
  </si>
  <si>
    <t>5D4-FO</t>
  </si>
  <si>
    <t>5D4</t>
  </si>
  <si>
    <t>5D5 IO</t>
  </si>
  <si>
    <t>5D5-IM</t>
  </si>
  <si>
    <t>5D5-FO</t>
  </si>
  <si>
    <t>5D5</t>
  </si>
  <si>
    <t>5D6 IO</t>
  </si>
  <si>
    <t>5D6-IM</t>
  </si>
  <si>
    <t>5D6-FO</t>
  </si>
  <si>
    <t>5D6</t>
  </si>
  <si>
    <t>6N1 IO</t>
  </si>
  <si>
    <t>6N1-IM</t>
  </si>
  <si>
    <t>6N1-FO</t>
  </si>
  <si>
    <t>6N1</t>
  </si>
  <si>
    <t>6N2 IO</t>
  </si>
  <si>
    <t>6N2-IM</t>
  </si>
  <si>
    <t>6N2-FO</t>
  </si>
  <si>
    <t>6N2</t>
  </si>
  <si>
    <t>6N3 IO</t>
  </si>
  <si>
    <t>6N3-IM</t>
  </si>
  <si>
    <t>6N3-FO</t>
  </si>
  <si>
    <t>6N3</t>
  </si>
  <si>
    <t>6N4 IO</t>
  </si>
  <si>
    <t>6N4-IM</t>
  </si>
  <si>
    <t>6N4-FO</t>
  </si>
  <si>
    <t>6N4</t>
  </si>
  <si>
    <t>6N5 IO</t>
  </si>
  <si>
    <t>6N5-IM</t>
  </si>
  <si>
    <t>6N5-FO</t>
  </si>
  <si>
    <t>6N5</t>
  </si>
  <si>
    <t>6N6 I0</t>
  </si>
  <si>
    <t>6N6-IM</t>
  </si>
  <si>
    <t>6N6-FO</t>
  </si>
  <si>
    <t>6N6</t>
  </si>
  <si>
    <t>7N1 IO</t>
  </si>
  <si>
    <t>7N1-IM</t>
  </si>
  <si>
    <t>7N1-FO</t>
  </si>
  <si>
    <t>7N1 FM</t>
  </si>
  <si>
    <t>7N2 IO</t>
  </si>
  <si>
    <t>7N2-IM</t>
  </si>
  <si>
    <t>7N2-FO</t>
  </si>
  <si>
    <t>7N2</t>
  </si>
  <si>
    <t>7N3 IO</t>
  </si>
  <si>
    <t>7N3-IM</t>
  </si>
  <si>
    <t>7N3-FO</t>
  </si>
  <si>
    <t>7N3</t>
  </si>
  <si>
    <t>7N4 IO</t>
  </si>
  <si>
    <t>7N4-IM</t>
  </si>
  <si>
    <t>7N4-FO</t>
  </si>
  <si>
    <t>7N4</t>
  </si>
  <si>
    <t>7N5 IO</t>
  </si>
  <si>
    <t>7N5-IM</t>
  </si>
  <si>
    <t>7N5-FO</t>
  </si>
  <si>
    <t>7N5</t>
  </si>
  <si>
    <t>7N6 IO</t>
  </si>
  <si>
    <t>7N6-IM</t>
  </si>
  <si>
    <t>7N6-FO</t>
  </si>
  <si>
    <t>7N6</t>
  </si>
  <si>
    <t>9D1 IO</t>
  </si>
  <si>
    <t>9D 1 IM</t>
  </si>
  <si>
    <t>9D1 FO</t>
  </si>
  <si>
    <t>9D</t>
  </si>
  <si>
    <t>9D2 IO</t>
  </si>
  <si>
    <t>9D 2 IM</t>
  </si>
  <si>
    <t>9D2 FO</t>
  </si>
  <si>
    <t>9D3 IO</t>
  </si>
  <si>
    <t>9D 3 IM</t>
  </si>
  <si>
    <t>9D3 FO</t>
  </si>
  <si>
    <t>9D4 IO</t>
  </si>
  <si>
    <t>9D 4 IM</t>
  </si>
  <si>
    <t>9D4 FO</t>
  </si>
  <si>
    <t>9D5 IO</t>
  </si>
  <si>
    <t>9D 5 IM</t>
  </si>
  <si>
    <t>9D5 FO</t>
  </si>
  <si>
    <t>9D6</t>
  </si>
  <si>
    <t>9D 6 IM</t>
  </si>
  <si>
    <t>9D6 FO</t>
  </si>
  <si>
    <t>Plot-collar</t>
  </si>
  <si>
    <t xml:space="preserve">core </t>
  </si>
  <si>
    <t>pair</t>
  </si>
  <si>
    <t>soil</t>
  </si>
  <si>
    <t>notes</t>
  </si>
  <si>
    <t>Pre-sieve wt</t>
  </si>
  <si>
    <t>Empty bag wt</t>
  </si>
  <si>
    <t xml:space="preserve"> pre-sieve wt (a+b)</t>
  </si>
  <si>
    <t>(a+b) - (empty AVE*2)</t>
  </si>
  <si>
    <t>Combine (a&amp;b) sieve wet wt</t>
  </si>
  <si>
    <t>Non-soil wt</t>
  </si>
  <si>
    <t>combine sieve dry wt</t>
  </si>
  <si>
    <t>KCl wet wt (g)</t>
  </si>
  <si>
    <t>KCl solution (g/mL)</t>
  </si>
  <si>
    <t>KCl dry wt</t>
  </si>
  <si>
    <t>g soil dry wt/mL</t>
  </si>
  <si>
    <t>Tin wt</t>
  </si>
  <si>
    <t>Tin + soil wet wt</t>
  </si>
  <si>
    <t>soil wet wt</t>
  </si>
  <si>
    <t>Tin + soil dry wt</t>
  </si>
  <si>
    <t>soil dry wt</t>
  </si>
  <si>
    <t>moisture</t>
  </si>
  <si>
    <t>% moisture content</t>
  </si>
  <si>
    <t>a</t>
  </si>
  <si>
    <t>Initial</t>
  </si>
  <si>
    <t>O</t>
  </si>
  <si>
    <t>b</t>
  </si>
  <si>
    <t xml:space="preserve">6N1 </t>
  </si>
  <si>
    <t>M</t>
  </si>
  <si>
    <t>Final</t>
  </si>
  <si>
    <t>7N1</t>
  </si>
  <si>
    <t>no M</t>
  </si>
  <si>
    <t>only a, no comb</t>
  </si>
  <si>
    <t>only b, no comb</t>
  </si>
  <si>
    <t>9D1</t>
  </si>
  <si>
    <t>9D2</t>
  </si>
  <si>
    <t>9D3</t>
  </si>
  <si>
    <t>9D4</t>
  </si>
  <si>
    <t>9D5</t>
  </si>
  <si>
    <t>no M, gravel</t>
  </si>
  <si>
    <t>?</t>
  </si>
  <si>
    <t>38Q3</t>
  </si>
  <si>
    <t>38Q4</t>
  </si>
  <si>
    <t>38Q5</t>
  </si>
  <si>
    <t>38Q6</t>
  </si>
  <si>
    <t>kcl?</t>
  </si>
  <si>
    <t>10.8.</t>
  </si>
  <si>
    <t>core bag wt</t>
  </si>
  <si>
    <t>L KCl</t>
  </si>
  <si>
    <t>Intermediate weight values (corrected for bag/tin and wet/dry conversion</t>
  </si>
  <si>
    <t>Sample ID</t>
  </si>
  <si>
    <t>horizon</t>
  </si>
  <si>
    <t>type</t>
  </si>
  <si>
    <t>NO3 mg/L</t>
  </si>
  <si>
    <t>NH4 mg/L</t>
  </si>
  <si>
    <t>Sieved Core Weight (g) Total</t>
  </si>
  <si>
    <t>Tin wt (g)</t>
  </si>
  <si>
    <t>Tin + Soil Wet wt (g)</t>
  </si>
  <si>
    <t>Core bag weight (g)</t>
  </si>
  <si>
    <t>WetConvNoTin</t>
  </si>
  <si>
    <t>DryConvNoTin</t>
  </si>
  <si>
    <t>SoilSievedCoreDryWt</t>
  </si>
  <si>
    <t>SoilInKCLDryWt</t>
  </si>
  <si>
    <t>NO3-N mg/Kg</t>
  </si>
  <si>
    <t>NH4-N mg/Kg</t>
  </si>
  <si>
    <t>NO3-N Kg/ha</t>
  </si>
  <si>
    <t>NH4-N kg/ha</t>
  </si>
  <si>
    <t>Incubated</t>
  </si>
  <si>
    <t>Core  Pre-sieve wt (g)</t>
  </si>
  <si>
    <t>Notes</t>
  </si>
  <si>
    <t>Initials</t>
  </si>
  <si>
    <t>NetNO3-N mg/kg</t>
  </si>
  <si>
    <t>NetNH4-N mg/kg</t>
  </si>
  <si>
    <t>NetNO3-N Kg/ha - net Nitrif</t>
  </si>
  <si>
    <t>NetNH4-N Kg/ha</t>
  </si>
  <si>
    <t>NetMin Kg/ha</t>
  </si>
  <si>
    <t>Row Labels</t>
  </si>
  <si>
    <t>Grand Total</t>
  </si>
  <si>
    <t>Column Labels</t>
  </si>
  <si>
    <t>Plot</t>
  </si>
  <si>
    <t>10T</t>
  </si>
  <si>
    <t>14Z</t>
  </si>
  <si>
    <t>30AF</t>
  </si>
  <si>
    <t>30Y</t>
  </si>
  <si>
    <t>32AF</t>
  </si>
  <si>
    <t>32P</t>
  </si>
  <si>
    <t>34K</t>
  </si>
  <si>
    <t>38Q</t>
  </si>
  <si>
    <t>5D</t>
  </si>
  <si>
    <t>6N</t>
  </si>
  <si>
    <t>7N</t>
  </si>
  <si>
    <t>Average of NetMin Kg/ha</t>
  </si>
  <si>
    <t>Average of NetNO3-N Kg/ha - net Nitrif</t>
  </si>
  <si>
    <t>N min (kg N/ha/28day)</t>
  </si>
  <si>
    <t>Nitrification (kg N/ha/28day)</t>
  </si>
  <si>
    <t>ORGANIC</t>
  </si>
  <si>
    <t>MINERAL</t>
  </si>
  <si>
    <t>TOTAL CORE (Organic + Mineral)</t>
  </si>
  <si>
    <t>BEF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</si>
</sst>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2"/>
      <color theme="1"/>
      <name val="Times New Roman"/>
      <family val="2"/>
    </font>
    <font>
      <sz val="12"/>
      <color rgb="FFFF0000"/>
      <name val="Times New Roman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b/>
      <sz val="12"/>
      <name val="Times New Roman"/>
    </font>
    <font>
      <sz val="12"/>
      <name val="Times New Roman"/>
    </font>
    <font>
      <b/>
      <u/>
      <sz val="12"/>
      <name val="Times New Roman"/>
    </font>
    <font>
      <sz val="12"/>
      <color indexed="1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Fill="1"/>
    <xf numFmtId="0" fontId="6" fillId="0" borderId="0" xfId="0" applyFo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Fill="1"/>
    <xf numFmtId="0" fontId="2" fillId="0" borderId="0" xfId="0" applyFont="1" applyFill="1" applyBorder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/>
    <xf numFmtId="0" fontId="2" fillId="0" borderId="0" xfId="0" applyFont="1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center" wrapText="1"/>
    </xf>
    <xf numFmtId="165" fontId="9" fillId="0" borderId="0" xfId="0" applyNumberFormat="1" applyFont="1" applyBorder="1" applyAlignment="1">
      <alignment horizontal="center" wrapText="1"/>
    </xf>
    <xf numFmtId="0" fontId="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2" fontId="10" fillId="0" borderId="0" xfId="0" applyNumberFormat="1" applyFont="1" applyBorder="1"/>
    <xf numFmtId="165" fontId="10" fillId="0" borderId="0" xfId="0" applyNumberFormat="1" applyFont="1" applyBorder="1"/>
    <xf numFmtId="2" fontId="10" fillId="2" borderId="0" xfId="0" applyNumberFormat="1" applyFont="1" applyFill="1" applyBorder="1"/>
    <xf numFmtId="2" fontId="10" fillId="0" borderId="0" xfId="0" applyNumberFormat="1" applyFont="1" applyFill="1" applyBorder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164" fontId="10" fillId="0" borderId="0" xfId="0" applyNumberFormat="1" applyFont="1" applyFill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0" fillId="0" borderId="0" xfId="0" applyNumberFormat="1"/>
    <xf numFmtId="0" fontId="10" fillId="0" borderId="0" xfId="0" applyFont="1"/>
    <xf numFmtId="2" fontId="10" fillId="0" borderId="0" xfId="0" applyNumberFormat="1" applyFont="1"/>
    <xf numFmtId="0" fontId="2" fillId="0" borderId="0" xfId="0" applyFont="1" applyFill="1" applyAlignment="1">
      <alignment horizontal="center" wrapText="1"/>
    </xf>
    <xf numFmtId="164" fontId="2" fillId="0" borderId="0" xfId="0" applyNumberFormat="1" applyFont="1"/>
    <xf numFmtId="164" fontId="0" fillId="0" borderId="0" xfId="0" applyNumberFormat="1"/>
    <xf numFmtId="164" fontId="2" fillId="3" borderId="0" xfId="0" applyNumberFormat="1" applyFont="1" applyFill="1" applyAlignment="1">
      <alignment horizontal="center" wrapText="1"/>
    </xf>
    <xf numFmtId="164" fontId="2" fillId="3" borderId="0" xfId="0" applyNumberFormat="1" applyFont="1" applyFill="1" applyAlignment="1">
      <alignment wrapText="1"/>
    </xf>
    <xf numFmtId="164" fontId="2" fillId="4" borderId="0" xfId="0" applyNumberFormat="1" applyFont="1" applyFill="1" applyAlignment="1">
      <alignment wrapText="1"/>
    </xf>
    <xf numFmtId="164" fontId="10" fillId="0" borderId="0" xfId="0" applyNumberFormat="1" applyFont="1" applyBorder="1"/>
    <xf numFmtId="164" fontId="0" fillId="0" borderId="0" xfId="0" applyNumberFormat="1" applyFont="1"/>
    <xf numFmtId="164" fontId="0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/>
    <xf numFmtId="0" fontId="1" fillId="0" borderId="0" xfId="0" applyFont="1" applyBorder="1"/>
    <xf numFmtId="0" fontId="1" fillId="0" borderId="0" xfId="0" applyFont="1" applyFill="1" applyBorder="1"/>
    <xf numFmtId="164" fontId="1" fillId="0" borderId="0" xfId="0" applyNumberFormat="1" applyFont="1" applyFill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 applyFill="1" applyBorder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4" fontId="10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0" fillId="0" borderId="0" xfId="0" pivotButton="1"/>
    <xf numFmtId="0" fontId="0" fillId="0" borderId="0" xfId="0" applyNumberFormat="1"/>
    <xf numFmtId="0" fontId="2" fillId="0" borderId="0" xfId="0" applyFont="1" applyBorder="1"/>
    <xf numFmtId="0" fontId="0" fillId="0" borderId="0" xfId="0" applyNumberFormat="1" applyBorder="1"/>
    <xf numFmtId="0" fontId="0" fillId="0" borderId="0" xfId="0" applyBorder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elle Day" refreshedDate="41018.504416898148" createdVersion="4" refreshedVersion="4" minRefreshableVersion="3" recordCount="145">
  <cacheSource type="worksheet">
    <worksheetSource ref="A1:H1048576" sheet="Calculations"/>
  </cacheSource>
  <cacheFields count="8">
    <cacheField name="Plot" numFmtId="0">
      <sharedItems containsBlank="1" count="13">
        <s v="10T"/>
        <s v="14Z"/>
        <s v="30AF"/>
        <s v="30Y"/>
        <s v="32AF"/>
        <s v="32P"/>
        <s v="34K"/>
        <s v="38Q"/>
        <s v="5D"/>
        <s v="6N"/>
        <s v="7N"/>
        <s v="9D"/>
        <m/>
      </sharedItems>
    </cacheField>
    <cacheField name="Sample ID" numFmtId="0">
      <sharedItems containsBlank="1"/>
    </cacheField>
    <cacheField name="horizon" numFmtId="0">
      <sharedItems containsBlank="1" count="3">
        <s v="O"/>
        <s v="M"/>
        <m/>
      </sharedItems>
    </cacheField>
    <cacheField name="NetNO3-N mg/kg" numFmtId="0">
      <sharedItems containsString="0" containsBlank="1" containsNumber="1" minValue="-4.0176288372856721" maxValue="19.905348460291741"/>
    </cacheField>
    <cacheField name="NetNH4-N mg/kg" numFmtId="0">
      <sharedItems containsString="0" containsBlank="1" containsNumber="1" minValue="-35.697322297061682" maxValue="330.98398683908533"/>
    </cacheField>
    <cacheField name="NetNO3-N Kg/ha - net Nitrif" numFmtId="0">
      <sharedItems containsString="0" containsBlank="1" containsNumber="1" minValue="-0.37573735530924973" maxValue="15.445960017664371"/>
    </cacheField>
    <cacheField name="NetNH4-N Kg/ha" numFmtId="0">
      <sharedItems containsString="0" containsBlank="1" containsNumber="1" minValue="-7.8676924058609101" maxValue="69.61093769491589"/>
    </cacheField>
    <cacheField name="NetMin Kg/ha" numFmtId="0">
      <sharedItems containsString="0" containsBlank="1" containsNumber="1" minValue="-7.8676924058609101" maxValue="72.7997264690984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">
  <r>
    <x v="0"/>
    <s v="10T1"/>
    <x v="0"/>
    <n v="0"/>
    <n v="-35.697322297061682"/>
    <n v="0"/>
    <n v="-7.8676924058609101"/>
    <n v="-7.8676924058609101"/>
  </r>
  <r>
    <x v="0"/>
    <s v="10T2"/>
    <x v="0"/>
    <n v="0"/>
    <n v="34.797104294096883"/>
    <n v="0"/>
    <n v="12.810720123859493"/>
    <n v="12.810720123859493"/>
  </r>
  <r>
    <x v="0"/>
    <s v="10T3"/>
    <x v="0"/>
    <n v="0"/>
    <n v="20.19510013344496"/>
    <n v="0"/>
    <n v="4.2893802948788302"/>
    <n v="4.2893802948788302"/>
  </r>
  <r>
    <x v="0"/>
    <s v="10T4"/>
    <x v="0"/>
    <n v="0"/>
    <n v="16.613206399290661"/>
    <n v="0"/>
    <n v="6.6573858715283123"/>
    <n v="6.6573858715283123"/>
  </r>
  <r>
    <x v="0"/>
    <s v="10T5"/>
    <x v="0"/>
    <n v="0"/>
    <n v="30.925658492038615"/>
    <n v="0"/>
    <n v="8.7168409466152941"/>
    <n v="8.7168409466152941"/>
  </r>
  <r>
    <x v="0"/>
    <s v="10T6"/>
    <x v="0"/>
    <n v="0"/>
    <n v="19.518797619102038"/>
    <n v="0"/>
    <n v="1.764986042627676"/>
    <n v="1.764986042627676"/>
  </r>
  <r>
    <x v="1"/>
    <s v="14Z1"/>
    <x v="0"/>
    <n v="0"/>
    <n v="61.600861941335467"/>
    <n v="0"/>
    <n v="7.2711150962415045"/>
    <n v="7.2711150962415045"/>
  </r>
  <r>
    <x v="1"/>
    <s v="14Z2"/>
    <x v="0"/>
    <n v="0"/>
    <n v="237.68059860793045"/>
    <n v="0"/>
    <n v="17.981764244615057"/>
    <n v="17.981764244615057"/>
  </r>
  <r>
    <x v="1"/>
    <s v="14Z3"/>
    <x v="0"/>
    <n v="0"/>
    <n v="54.135299226258851"/>
    <n v="0"/>
    <n v="4.802991935888377"/>
    <n v="4.802991935888377"/>
  </r>
  <r>
    <x v="1"/>
    <s v="14Z4"/>
    <x v="0"/>
    <n v="0"/>
    <n v="59.6489901664456"/>
    <n v="0"/>
    <n v="10.683387537479142"/>
    <n v="10.683387537479142"/>
  </r>
  <r>
    <x v="1"/>
    <s v="14Z5"/>
    <x v="0"/>
    <n v="0"/>
    <n v="141.0824170092846"/>
    <n v="0"/>
    <n v="19.131078822101074"/>
    <n v="19.131078822101074"/>
  </r>
  <r>
    <x v="1"/>
    <s v="14Z6"/>
    <x v="0"/>
    <n v="0"/>
    <n v="46.873249952208269"/>
    <n v="0"/>
    <n v="6.2879021053241866"/>
    <n v="6.2879021053241866"/>
  </r>
  <r>
    <x v="2"/>
    <s v="30AF1"/>
    <x v="0"/>
    <n v="0"/>
    <n v="28.62611843117131"/>
    <n v="0"/>
    <n v="10.140792611883954"/>
    <n v="10.140792611883954"/>
  </r>
  <r>
    <x v="2"/>
    <s v="30AF2"/>
    <x v="0"/>
    <n v="0"/>
    <n v="24.959357643154302"/>
    <n v="0"/>
    <n v="2.9942873054996371"/>
    <n v="2.9942873054996371"/>
  </r>
  <r>
    <x v="2"/>
    <s v="30AF3"/>
    <x v="0"/>
    <n v="0"/>
    <n v="107.09215079861993"/>
    <n v="0"/>
    <n v="11.459453233576852"/>
    <n v="11.459453233576852"/>
  </r>
  <r>
    <x v="2"/>
    <s v="30AF4"/>
    <x v="0"/>
    <n v="-4.0176288372856721"/>
    <n v="100.77513265276141"/>
    <n v="-0.37573735530924973"/>
    <n v="5.9348135004436005"/>
    <n v="5.5590761451343509"/>
  </r>
  <r>
    <x v="2"/>
    <s v="30AF5"/>
    <x v="0"/>
    <n v="0"/>
    <n v="26.035911988495371"/>
    <n v="0"/>
    <n v="5.629285042464689"/>
    <n v="5.629285042464689"/>
  </r>
  <r>
    <x v="2"/>
    <s v="30AF6"/>
    <x v="0"/>
    <n v="0"/>
    <n v="33.141230175697928"/>
    <n v="0"/>
    <n v="3.9982973388076939"/>
    <n v="3.9982973388076939"/>
  </r>
  <r>
    <x v="3"/>
    <s v="30Y1"/>
    <x v="0"/>
    <n v="0"/>
    <n v="56.73932146688783"/>
    <n v="0"/>
    <n v="6.4377951547566452"/>
    <n v="6.4377951547566452"/>
  </r>
  <r>
    <x v="3"/>
    <s v="30Y2"/>
    <x v="0"/>
    <n v="0"/>
    <n v="16.57071036184378"/>
    <n v="0"/>
    <n v="3.2508221932535486"/>
    <n v="3.2508221932535486"/>
  </r>
  <r>
    <x v="3"/>
    <s v="30Y3"/>
    <x v="0"/>
    <n v="0"/>
    <n v="28.695902678996749"/>
    <n v="0"/>
    <n v="5.965687781230085"/>
    <n v="5.965687781230085"/>
  </r>
  <r>
    <x v="3"/>
    <s v="30Y4"/>
    <x v="0"/>
    <n v="0"/>
    <n v="27.7312496060371"/>
    <n v="0"/>
    <n v="5.1766506782508763"/>
    <n v="5.1766506782508763"/>
  </r>
  <r>
    <x v="3"/>
    <s v="30Y5"/>
    <x v="0"/>
    <n v="0"/>
    <n v="24.454434898167623"/>
    <n v="0"/>
    <n v="8.2468723265380142"/>
    <n v="8.2468723265380142"/>
  </r>
  <r>
    <x v="3"/>
    <s v="30Y6"/>
    <x v="0"/>
    <n v="0"/>
    <n v="85.457695791104584"/>
    <n v="0"/>
    <n v="5.581957635467365"/>
    <n v="5.581957635467365"/>
  </r>
  <r>
    <x v="4"/>
    <s v="32AF1"/>
    <x v="0"/>
    <n v="0"/>
    <n v="64.922451845248759"/>
    <n v="0"/>
    <n v="16.36850835837096"/>
    <n v="16.36850835837096"/>
  </r>
  <r>
    <x v="4"/>
    <s v="32AF2"/>
    <x v="0"/>
    <n v="0"/>
    <n v="25.45912309244445"/>
    <n v="0"/>
    <n v="6.3140727504467211"/>
    <n v="6.3140727504467211"/>
  </r>
  <r>
    <x v="4"/>
    <s v="32AF3"/>
    <x v="0"/>
    <n v="0"/>
    <n v="0.16570881277994687"/>
    <n v="0"/>
    <n v="1.6175951563762592"/>
    <n v="1.6175951563762592"/>
  </r>
  <r>
    <x v="4"/>
    <s v="32AF4"/>
    <x v="0"/>
    <n v="0"/>
    <n v="36.543270742211867"/>
    <n v="0"/>
    <n v="4.2108261362870856"/>
    <n v="4.2108261362870856"/>
  </r>
  <r>
    <x v="4"/>
    <s v="32AF5"/>
    <x v="0"/>
    <n v="0"/>
    <n v="44.062209529080462"/>
    <n v="0"/>
    <n v="4.8875089956339757"/>
    <n v="4.8875089956339757"/>
  </r>
  <r>
    <x v="4"/>
    <s v="32AF6"/>
    <x v="0"/>
    <n v="0"/>
    <n v="57.30478702174031"/>
    <n v="0"/>
    <n v="8.0598281006446051"/>
    <n v="8.0598281006446051"/>
  </r>
  <r>
    <x v="5"/>
    <s v="32P1"/>
    <x v="0"/>
    <n v="0"/>
    <n v="23.098859774434167"/>
    <n v="0"/>
    <n v="14.088223169207854"/>
    <n v="14.088223169207854"/>
  </r>
  <r>
    <x v="5"/>
    <s v="32P2"/>
    <x v="0"/>
    <n v="0"/>
    <n v="30.20795370495312"/>
    <n v="0"/>
    <n v="23.139560972207697"/>
    <n v="23.139560972207697"/>
  </r>
  <r>
    <x v="5"/>
    <s v="32P3"/>
    <x v="0"/>
    <n v="0"/>
    <n v="1.6724034484505736"/>
    <n v="0"/>
    <n v="2.8460504729607248"/>
    <n v="2.8460504729607248"/>
  </r>
  <r>
    <x v="5"/>
    <s v="32P4"/>
    <x v="0"/>
    <n v="0"/>
    <n v="30.132110682769934"/>
    <n v="0"/>
    <n v="14.669503201119705"/>
    <n v="14.669503201119705"/>
  </r>
  <r>
    <x v="5"/>
    <s v="32P5"/>
    <x v="0"/>
    <n v="0"/>
    <n v="25.529112327841574"/>
    <n v="0"/>
    <n v="13.923172013081551"/>
    <n v="13.923172013081551"/>
  </r>
  <r>
    <x v="5"/>
    <s v="32P6"/>
    <x v="0"/>
    <n v="0"/>
    <n v="12.702816454008957"/>
    <n v="0"/>
    <n v="5.8445916118889425"/>
    <n v="5.8445916118889425"/>
  </r>
  <r>
    <x v="6"/>
    <s v="34K1"/>
    <x v="0"/>
    <n v="0"/>
    <n v="46.610263216102631"/>
    <n v="0"/>
    <n v="14.861752546562672"/>
    <n v="14.861752546562672"/>
  </r>
  <r>
    <x v="6"/>
    <s v="34K2"/>
    <x v="0"/>
    <n v="0"/>
    <n v="16.685001161333311"/>
    <n v="0"/>
    <n v="4.3572695911986514"/>
    <n v="4.3572695911986514"/>
  </r>
  <r>
    <x v="6"/>
    <s v="34K3"/>
    <x v="0"/>
    <n v="0"/>
    <n v="15.275027223550723"/>
    <n v="0"/>
    <n v="8.4265673058006705"/>
    <n v="8.4265673058006705"/>
  </r>
  <r>
    <x v="6"/>
    <s v="34K4"/>
    <x v="0"/>
    <n v="0"/>
    <n v="26.126639924298196"/>
    <n v="0"/>
    <n v="1.6395537100773439"/>
    <n v="1.6395537100773439"/>
  </r>
  <r>
    <x v="6"/>
    <s v="34K5"/>
    <x v="0"/>
    <n v="3.1118919714474944"/>
    <n v="14.227261281514636"/>
    <n v="1.0569777988091011"/>
    <n v="2.5802833098693299"/>
    <n v="3.6372611086784312"/>
  </r>
  <r>
    <x v="6"/>
    <s v="34K6"/>
    <x v="0"/>
    <n v="6.0160491344800473"/>
    <n v="103.2468198344138"/>
    <n v="1.4924255097678394"/>
    <n v="21.369701775623561"/>
    <n v="22.862127285391402"/>
  </r>
  <r>
    <x v="7"/>
    <s v="38Q1"/>
    <x v="0"/>
    <n v="0"/>
    <n v="35.554015275553901"/>
    <n v="0"/>
    <n v="3.6378370646719294"/>
    <n v="3.6378370646719294"/>
  </r>
  <r>
    <x v="7"/>
    <s v="38Q2"/>
    <x v="0"/>
    <n v="0"/>
    <n v="4.8853873176938549"/>
    <n v="0"/>
    <n v="1.6514045227608047"/>
    <n v="1.6514045227608047"/>
  </r>
  <r>
    <x v="7"/>
    <s v="38Q3"/>
    <x v="0"/>
    <n v="0"/>
    <n v="20.106625859397546"/>
    <n v="0"/>
    <n v="3.3496656239195044"/>
    <n v="3.3496656239195044"/>
  </r>
  <r>
    <x v="7"/>
    <s v="38Q4"/>
    <x v="0"/>
    <n v="0"/>
    <n v="22.576687710343698"/>
    <n v="0"/>
    <n v="3.9410388610813474"/>
    <n v="3.9410388610813474"/>
  </r>
  <r>
    <x v="7"/>
    <s v="38Q5"/>
    <x v="0"/>
    <n v="0"/>
    <n v="14.696897938208785"/>
    <n v="0"/>
    <n v="0.46398140242770669"/>
    <n v="0.46398140242770669"/>
  </r>
  <r>
    <x v="7"/>
    <s v="38Q6"/>
    <x v="0"/>
    <n v="0"/>
    <n v="17.409969967022903"/>
    <n v="0"/>
    <n v="3.8112379102322826"/>
    <n v="3.8112379102322826"/>
  </r>
  <r>
    <x v="8"/>
    <s v="5D1"/>
    <x v="0"/>
    <n v="19.905348460291741"/>
    <n v="217.73350866714003"/>
    <n v="2.953698650746432"/>
    <n v="35.191017878975146"/>
    <n v="38.144716529721578"/>
  </r>
  <r>
    <x v="8"/>
    <s v="5D2"/>
    <x v="0"/>
    <n v="15.211832022268045"/>
    <n v="69.347775852031091"/>
    <n v="5.2977754511805966"/>
    <n v="26.135625788006919"/>
    <n v="31.433401239187518"/>
  </r>
  <r>
    <x v="8"/>
    <s v="5D3"/>
    <x v="0"/>
    <n v="9.1241496598639458"/>
    <n v="72.25570145639287"/>
    <n v="1.071252344116268"/>
    <n v="5.1225022687363158"/>
    <n v="6.193754612852584"/>
  </r>
  <r>
    <x v="8"/>
    <s v="5D4"/>
    <x v="0"/>
    <m/>
    <m/>
    <m/>
    <m/>
    <m/>
  </r>
  <r>
    <x v="8"/>
    <s v="5D5"/>
    <x v="0"/>
    <n v="14.03528071284631"/>
    <n v="130.39623490348021"/>
    <n v="1.9287117356379335"/>
    <n v="16.710897860159356"/>
    <n v="18.639609595797289"/>
  </r>
  <r>
    <x v="8"/>
    <s v="5D6"/>
    <x v="0"/>
    <n v="9.4772220914334149"/>
    <n v="92.843417422132646"/>
    <n v="1.5352883834745521"/>
    <n v="14.733818532730229"/>
    <n v="16.26910691620478"/>
  </r>
  <r>
    <x v="9"/>
    <s v="6N1"/>
    <x v="0"/>
    <n v="6.5188627529153793"/>
    <n v="129.81992115086678"/>
    <n v="1.6081194557958736"/>
    <n v="33.227769486994994"/>
    <n v="34.835888942790866"/>
  </r>
  <r>
    <x v="9"/>
    <s v="6N2"/>
    <x v="0"/>
    <n v="0"/>
    <n v="101.76639111886738"/>
    <n v="0"/>
    <n v="23.678579076477366"/>
    <n v="23.678579076477366"/>
  </r>
  <r>
    <x v="9"/>
    <s v="6N3"/>
    <x v="0"/>
    <n v="0"/>
    <n v="98.58435023058513"/>
    <n v="0"/>
    <n v="26.720482307591354"/>
    <n v="26.720482307591354"/>
  </r>
  <r>
    <x v="9"/>
    <s v="6N4"/>
    <x v="0"/>
    <n v="0"/>
    <n v="66.680005595218518"/>
    <n v="0"/>
    <n v="11.133757211584083"/>
    <n v="11.133757211584083"/>
  </r>
  <r>
    <x v="9"/>
    <s v="6N5"/>
    <x v="0"/>
    <n v="12.096507352941179"/>
    <n v="150.61055166836175"/>
    <n v="3.1537491209563999"/>
    <n v="39.43347911003827"/>
    <n v="42.587228230994668"/>
  </r>
  <r>
    <x v="9"/>
    <s v="6N6"/>
    <x v="0"/>
    <n v="15.688970634038551"/>
    <n v="330.98398683908533"/>
    <n v="3.1887887741825662"/>
    <n v="69.61093769491589"/>
    <n v="72.799726469098459"/>
  </r>
  <r>
    <x v="10"/>
    <s v="7N1"/>
    <x v="0"/>
    <n v="0"/>
    <n v="113.65873632733357"/>
    <n v="0"/>
    <n v="25.038521798810468"/>
    <n v="25.038521798810468"/>
  </r>
  <r>
    <x v="10"/>
    <s v="7N2"/>
    <x v="0"/>
    <n v="0"/>
    <n v="30.694654055933515"/>
    <n v="0"/>
    <n v="11.168770699608984"/>
    <n v="11.168770699608984"/>
  </r>
  <r>
    <x v="10"/>
    <s v="7N3"/>
    <x v="0"/>
    <n v="6.4586689275116589"/>
    <n v="114.77337177067649"/>
    <n v="1.8047769889861318"/>
    <n v="29.00270151287075"/>
    <n v="30.807478501856881"/>
  </r>
  <r>
    <x v="10"/>
    <s v="7N4"/>
    <x v="0"/>
    <n v="0"/>
    <n v="54.390585780778594"/>
    <n v="0"/>
    <n v="13.940454213777445"/>
    <n v="13.940454213777445"/>
  </r>
  <r>
    <x v="10"/>
    <s v="7N5"/>
    <x v="0"/>
    <n v="4.4699469044796123"/>
    <n v="227.09180515917694"/>
    <n v="0.83359988759262249"/>
    <n v="42.472543592215118"/>
    <n v="43.306143479807737"/>
  </r>
  <r>
    <x v="10"/>
    <s v="7N6"/>
    <x v="0"/>
    <n v="4.7579269497990353"/>
    <n v="92.959152506387682"/>
    <n v="1.3540581514303678"/>
    <n v="31.98841901569029"/>
    <n v="33.342477167120656"/>
  </r>
  <r>
    <x v="11"/>
    <s v="9D1"/>
    <x v="0"/>
    <n v="2.3353333333333333"/>
    <n v="122.35116666666667"/>
    <n v="0.36440007671653235"/>
    <n v="17.851486766398157"/>
    <n v="18.215886843114689"/>
  </r>
  <r>
    <x v="11"/>
    <s v="9D2"/>
    <x v="0"/>
    <n v="4.4322883086180962"/>
    <n v="70.898527820128095"/>
    <n v="0.5026271331684744"/>
    <n v="7.264616693366138"/>
    <n v="7.767243826534612"/>
  </r>
  <r>
    <x v="11"/>
    <s v="9D3"/>
    <x v="0"/>
    <n v="5.11302524155494"/>
    <n v="69.876643934698052"/>
    <n v="0.64122449147284899"/>
    <n v="9.2566622820564675"/>
    <n v="9.8978867735293168"/>
  </r>
  <r>
    <x v="11"/>
    <s v="9D4"/>
    <x v="0"/>
    <n v="6.3435790901767914"/>
    <n v="203.0154532398227"/>
    <n v="0.53598705501618127"/>
    <n v="18.375430032102788"/>
    <n v="18.91141708711897"/>
  </r>
  <r>
    <x v="11"/>
    <s v="9D5"/>
    <x v="0"/>
    <n v="7.9971905690308702"/>
    <n v="70.200958068635018"/>
    <n v="1.9067191151007787"/>
    <n v="18.795975439500761"/>
    <n v="20.702694554601539"/>
  </r>
  <r>
    <x v="11"/>
    <s v="9D6"/>
    <x v="0"/>
    <n v="8.2244652727709706"/>
    <n v="188.19002428500698"/>
    <n v="1.0121016951951582"/>
    <n v="21.77790877075644"/>
    <n v="22.7900104659516"/>
  </r>
  <r>
    <x v="0"/>
    <s v="10T1"/>
    <x v="1"/>
    <n v="3.8021271929824567"/>
    <n v="7.9717863290535016"/>
    <n v="2.5439392405063295"/>
    <n v="4.8799116546472332"/>
    <n v="7.4238508951535627"/>
  </r>
  <r>
    <x v="0"/>
    <s v="10T2"/>
    <x v="1"/>
    <n v="4.6733541687670126"/>
    <n v="4.6185560732442372"/>
    <n v="3.8119207989780506"/>
    <n v="4.5873053881533643"/>
    <n v="8.3992261871314149"/>
  </r>
  <r>
    <x v="0"/>
    <s v="10T3"/>
    <x v="1"/>
    <n v="5.4465551386283089"/>
    <n v="4.8449034471952608"/>
    <n v="2.374055778532469"/>
    <n v="2.0027034036656266"/>
    <n v="4.3767591821980956"/>
  </r>
  <r>
    <x v="0"/>
    <s v="10T4"/>
    <x v="1"/>
    <n v="4.3526761382217209"/>
    <n v="8.3754678475085331"/>
    <n v="3.7115658821027648"/>
    <n v="8.2509758898926187"/>
    <n v="11.962541771995383"/>
  </r>
  <r>
    <x v="0"/>
    <s v="10T5"/>
    <x v="1"/>
    <n v="4.1064701742766063"/>
    <n v="4.1421586944429034"/>
    <n v="5.8060401987071559"/>
    <n v="5.625113194049308"/>
    <n v="11.431153392756464"/>
  </r>
  <r>
    <x v="0"/>
    <s v="10T6"/>
    <x v="1"/>
    <n v="6.3220235066984944"/>
    <n v="6.84591568119993"/>
    <n v="6.7749784851902906"/>
    <n v="8.7212400513158705"/>
    <n v="15.496218536506161"/>
  </r>
  <r>
    <x v="1"/>
    <s v="14Z1"/>
    <x v="1"/>
    <m/>
    <m/>
    <m/>
    <m/>
    <m/>
  </r>
  <r>
    <x v="1"/>
    <s v="14Z2"/>
    <x v="1"/>
    <m/>
    <m/>
    <m/>
    <m/>
    <m/>
  </r>
  <r>
    <x v="1"/>
    <s v="14Z3"/>
    <x v="1"/>
    <n v="15.687928154728771"/>
    <n v="3.0538496769404464"/>
    <n v="15.445960017664371"/>
    <n v="7.7810217576331508"/>
    <n v="23.226981775297521"/>
  </r>
  <r>
    <x v="1"/>
    <s v="14Z4"/>
    <x v="1"/>
    <m/>
    <m/>
    <m/>
    <m/>
    <m/>
  </r>
  <r>
    <x v="1"/>
    <s v="14Z5"/>
    <x v="1"/>
    <n v="5.9542554073091898"/>
    <n v="11.582999762054657"/>
    <n v="7.795317878833333"/>
    <n v="15.831586894561621"/>
    <n v="23.626904773394955"/>
  </r>
  <r>
    <x v="1"/>
    <s v="14Z6"/>
    <x v="1"/>
    <n v="8.6315164842836456"/>
    <n v="8.7739392205436495"/>
    <n v="5.59925516530972"/>
    <n v="6.7181567783570895"/>
    <n v="12.317411943666809"/>
  </r>
  <r>
    <x v="2"/>
    <s v="30AF1"/>
    <x v="1"/>
    <n v="2.4324955951975809"/>
    <n v="-0.24345934678678738"/>
    <n v="3.7075076104432427"/>
    <n v="0.83792323760163434"/>
    <n v="4.5454308480448766"/>
  </r>
  <r>
    <x v="2"/>
    <s v="30AF2"/>
    <x v="1"/>
    <n v="3.0797951763935743"/>
    <n v="4.6676961020759187"/>
    <n v="4.6885382258100616"/>
    <n v="7.2453262573458508"/>
    <n v="11.933864483155912"/>
  </r>
  <r>
    <x v="2"/>
    <s v="30AF3"/>
    <x v="1"/>
    <n v="4.0334631949067914"/>
    <n v="5.5703409326604758"/>
    <n v="5.3429304291930384"/>
    <n v="7.7361420052707306"/>
    <n v="13.079072434463768"/>
  </r>
  <r>
    <x v="2"/>
    <s v="30AF4"/>
    <x v="1"/>
    <n v="3.1140488667713888"/>
    <n v="2.5976511593258844"/>
    <n v="3.8358131754712739"/>
    <n v="3.6155261531639158"/>
    <n v="7.4513393286351892"/>
  </r>
  <r>
    <x v="2"/>
    <s v="30AF5"/>
    <x v="1"/>
    <n v="3.6893782753441053"/>
    <n v="1.7811863319864112"/>
    <n v="5.2701474072219723"/>
    <n v="2.3947990715468066"/>
    <n v="7.6649464787687789"/>
  </r>
  <r>
    <x v="2"/>
    <s v="30AF6"/>
    <x v="1"/>
    <n v="2.1671052631578949"/>
    <n v="5.9072618930284522"/>
    <n v="2.1997085276482338"/>
    <n v="4.9647240374914423"/>
    <n v="7.1644325651396761"/>
  </r>
  <r>
    <x v="3"/>
    <s v="30Y1"/>
    <x v="1"/>
    <n v="3.3058937033568863"/>
    <n v="5.0497876992295971"/>
    <n v="3.6871076363034665"/>
    <n v="6.5638071810845977"/>
    <n v="10.250914817388065"/>
  </r>
  <r>
    <x v="3"/>
    <s v="30Y2"/>
    <x v="1"/>
    <n v="3.024796089597015"/>
    <n v="4.2489653661140121"/>
    <n v="3.7876316743099201"/>
    <n v="7.875514997730817"/>
    <n v="11.663146672040737"/>
  </r>
  <r>
    <x v="3"/>
    <s v="30Y3"/>
    <x v="1"/>
    <n v="4.5234010137004699"/>
    <n v="17.100257409291984"/>
    <n v="1.1301173252003289"/>
    <n v="4.1388503102389613"/>
    <n v="5.2689676354392905"/>
  </r>
  <r>
    <x v="3"/>
    <s v="30Y4"/>
    <x v="1"/>
    <n v="2.0167942073253293"/>
    <n v="2.8015577853857598"/>
    <n v="1.4489008208821037"/>
    <n v="1.6186598182222474"/>
    <n v="3.0675606391043511"/>
  </r>
  <r>
    <x v="3"/>
    <s v="30Y5"/>
    <x v="1"/>
    <n v="5.887614954619222"/>
    <n v="6.9220346509743047"/>
    <n v="2.5732474500813982"/>
    <n v="3.2683486340370349"/>
    <n v="5.8415960841184331"/>
  </r>
  <r>
    <x v="3"/>
    <s v="30Y6"/>
    <x v="1"/>
    <n v="3.7892878740826705"/>
    <n v="7.0407597699082576"/>
    <n v="4.2266617867915244"/>
    <n v="11.819263805722004"/>
    <n v="16.045925592513527"/>
  </r>
  <r>
    <x v="4"/>
    <s v="32AF1"/>
    <x v="1"/>
    <n v="2.0608826917526386"/>
    <n v="7.0284651792028292"/>
    <n v="2.5177864643964369"/>
    <n v="8.6925176188974618"/>
    <n v="11.210304083293899"/>
  </r>
  <r>
    <x v="4"/>
    <s v="32AF2"/>
    <x v="1"/>
    <n v="3.8571717387523465"/>
    <n v="3.9228029032537863"/>
    <n v="6.8135754114562257"/>
    <n v="7.4445345233298381"/>
    <n v="14.258109934786063"/>
  </r>
  <r>
    <x v="4"/>
    <s v="32AF3"/>
    <x v="1"/>
    <n v="2.7620799614103388"/>
    <n v="2.7759172826073373"/>
    <n v="5.0816855446888649"/>
    <n v="5.819064999941455"/>
    <n v="10.90075054463032"/>
  </r>
  <r>
    <x v="4"/>
    <s v="32AF4"/>
    <x v="1"/>
    <n v="2.0713281287882461"/>
    <n v="-0.38466169483520307"/>
    <n v="2.4407378513727758"/>
    <n v="-0.66149839320516612"/>
    <n v="1.7792394581676096"/>
  </r>
  <r>
    <x v="4"/>
    <s v="32AF5"/>
    <x v="1"/>
    <m/>
    <m/>
    <m/>
    <m/>
    <m/>
  </r>
  <r>
    <x v="4"/>
    <s v="32AF6"/>
    <x v="1"/>
    <n v="3.0165931195965423"/>
    <n v="2.3870711099231974"/>
    <n v="3.2415644778481014"/>
    <n v="3.2501477826256764"/>
    <n v="6.4917122604737774"/>
  </r>
  <r>
    <x v="5"/>
    <s v="32P1"/>
    <x v="1"/>
    <n v="6.0814846215439697"/>
    <n v="6.0874244289750417"/>
    <n v="3.5297299327649028"/>
    <n v="2.4732614095660228"/>
    <n v="6.002991342330926"/>
  </r>
  <r>
    <x v="5"/>
    <s v="32P2"/>
    <x v="1"/>
    <n v="5.3295401841913472"/>
    <n v="14.812361122034677"/>
    <n v="3.026731511464364"/>
    <n v="6.3105168496760848"/>
    <n v="9.3372483611404498"/>
  </r>
  <r>
    <x v="5"/>
    <s v="32P3"/>
    <x v="1"/>
    <n v="3.2155707507275046"/>
    <n v="28.258816639003484"/>
    <n v="1.1932360072952795"/>
    <n v="8.65176902059752"/>
    <n v="9.8450050278927996"/>
  </r>
  <r>
    <x v="5"/>
    <s v="32P4"/>
    <x v="1"/>
    <n v="2.1478679390077078"/>
    <n v="-6.9754684705678951"/>
    <n v="0.83265381218722412"/>
    <n v="0.14539436322615273"/>
    <n v="0.97804817541337685"/>
  </r>
  <r>
    <x v="5"/>
    <s v="32P5"/>
    <x v="1"/>
    <n v="2.3338868979984269"/>
    <n v="3.6875408375640575"/>
    <n v="1.0164705882352942"/>
    <n v="2.5147063227751385"/>
    <n v="3.5311769110104327"/>
  </r>
  <r>
    <x v="5"/>
    <s v="32P6"/>
    <x v="1"/>
    <n v="5.0813534778511444"/>
    <n v="13.332069187309473"/>
    <n v="2.9548723352980337"/>
    <n v="5.6992039638423213"/>
    <n v="8.654076299140355"/>
  </r>
  <r>
    <x v="6"/>
    <s v="34K1"/>
    <x v="1"/>
    <n v="6.2719117638648214"/>
    <n v="9.3259125667075242"/>
    <n v="2.8228332364806259"/>
    <n v="3.2383867208542756"/>
    <n v="6.0612199573349015"/>
  </r>
  <r>
    <x v="6"/>
    <s v="34K2"/>
    <x v="1"/>
    <n v="0"/>
    <n v="47.043993282909312"/>
    <n v="0"/>
    <n v="14.366934270281376"/>
    <n v="14.366934270281376"/>
  </r>
  <r>
    <x v="6"/>
    <s v="34K3"/>
    <x v="1"/>
    <n v="4.6079158755659417"/>
    <n v="39.390719077449411"/>
    <n v="3.0686047133889063"/>
    <n v="29.547479640400148"/>
    <n v="32.616084353789056"/>
  </r>
  <r>
    <x v="6"/>
    <s v="34K4"/>
    <x v="1"/>
    <m/>
    <m/>
    <m/>
    <m/>
    <m/>
  </r>
  <r>
    <x v="6"/>
    <s v="34K5"/>
    <x v="1"/>
    <n v="4.342318381563393"/>
    <n v="30.841617036161058"/>
    <n v="3.0533420242549689"/>
    <n v="25.252743547993727"/>
    <n v="28.306085572248698"/>
  </r>
  <r>
    <x v="6"/>
    <s v="34K6"/>
    <x v="1"/>
    <n v="4.3706465714828777"/>
    <n v="20.786367993125872"/>
    <n v="2.7410523223073722"/>
    <n v="12.033270404048363"/>
    <n v="14.774322726355734"/>
  </r>
  <r>
    <x v="7"/>
    <s v="38Q1"/>
    <x v="1"/>
    <n v="5.2679837102752014"/>
    <n v="22.444441583185714"/>
    <n v="2.469452402286811"/>
    <n v="9.1785626243632006"/>
    <n v="11.648015026650011"/>
  </r>
  <r>
    <x v="7"/>
    <s v="38Q2"/>
    <x v="1"/>
    <n v="5.4074040468197078"/>
    <n v="-4.2460947322343818"/>
    <n v="5.4175359469091795"/>
    <n v="-5.3775139569034645"/>
    <n v="4.0021990005715047E-2"/>
  </r>
  <r>
    <x v="7"/>
    <s v="38Q3"/>
    <x v="1"/>
    <n v="4.839535225768496"/>
    <n v="9.5415804166898575"/>
    <n v="3.2215456107655456"/>
    <n v="7.5419527855657602"/>
    <n v="10.763498396331306"/>
  </r>
  <r>
    <x v="7"/>
    <s v="38Q4"/>
    <x v="1"/>
    <n v="3.270505828253663"/>
    <n v="6.7660979633998721"/>
    <n v="1.8860698578233701"/>
    <n v="4.7891313628090364"/>
    <n v="6.6752012206324061"/>
  </r>
  <r>
    <x v="7"/>
    <s v="38Q5"/>
    <x v="1"/>
    <n v="2.4382250770138292"/>
    <n v="13.489057864754823"/>
    <n v="0.76636032599271708"/>
    <n v="4.9733579991305552"/>
    <n v="5.7397183251232722"/>
  </r>
  <r>
    <x v="7"/>
    <s v="38Q6"/>
    <x v="1"/>
    <n v="4.3667303099968278"/>
    <n v="5.5621189915567228"/>
    <n v="3.5322905875021333"/>
    <n v="4.5233402910207232"/>
    <n v="8.055630878522857"/>
  </r>
  <r>
    <x v="8"/>
    <s v="5D1"/>
    <x v="1"/>
    <n v="7.7229955774986196"/>
    <n v="9.2506211307020489"/>
    <n v="10.685822532654194"/>
    <n v="16.923718279247005"/>
    <n v="27.609540811901198"/>
  </r>
  <r>
    <x v="8"/>
    <s v="5D2"/>
    <x v="1"/>
    <n v="12.609248241970706"/>
    <n v="7.1159434419079091"/>
    <n v="5.391093049137929"/>
    <n v="1.3274267966212498"/>
    <n v="6.7185198457591788"/>
  </r>
  <r>
    <x v="8"/>
    <s v="5D3"/>
    <x v="1"/>
    <n v="14.417923441053405"/>
    <n v="26.3963560576397"/>
    <n v="9.395719836092038"/>
    <n v="18.650693964710229"/>
    <n v="28.046413800802267"/>
  </r>
  <r>
    <x v="8"/>
    <s v="5D4"/>
    <x v="1"/>
    <n v="14.87262396045964"/>
    <n v="22.429229038176143"/>
    <n v="7.7764851011280909"/>
    <n v="17.709714736259084"/>
    <n v="25.486199837387176"/>
  </r>
  <r>
    <x v="8"/>
    <s v="5D5"/>
    <x v="1"/>
    <n v="17.248347052041716"/>
    <n v="-1.9584738718931796"/>
    <n v="11.55861689345512"/>
    <n v="2.6976806465065009"/>
    <n v="14.256297539961622"/>
  </r>
  <r>
    <x v="8"/>
    <s v="5D6"/>
    <x v="1"/>
    <n v="15.665855977437076"/>
    <n v="8.633361304003909"/>
    <n v="12.050975956755998"/>
    <n v="8.0418486798902897"/>
    <n v="20.092824636646288"/>
  </r>
  <r>
    <x v="9"/>
    <s v="6N1"/>
    <x v="1"/>
    <n v="6.4049030172413808"/>
    <n v="17.604636301043509"/>
    <n v="6.3125"/>
    <n v="17.442256527462224"/>
    <n v="23.754756527462224"/>
  </r>
  <r>
    <x v="9"/>
    <s v="6N2"/>
    <x v="1"/>
    <n v="7.5384974148499548"/>
    <n v="9.9548599567862794"/>
    <n v="7.4221789883268494"/>
    <n v="13.888531759939974"/>
    <n v="21.310710748266825"/>
  </r>
  <r>
    <x v="9"/>
    <s v="6N3"/>
    <x v="1"/>
    <n v="2.7907212054857076"/>
    <n v="13.958400156688066"/>
    <n v="2.0770776095310985"/>
    <n v="11.018747033763022"/>
    <n v="13.095824643294121"/>
  </r>
  <r>
    <x v="9"/>
    <s v="6N4"/>
    <x v="1"/>
    <n v="6.3731827357057007"/>
    <n v="11.023573588870455"/>
    <n v="6.7035610183656429"/>
    <n v="13.035466536941662"/>
    <n v="19.739027555307306"/>
  </r>
  <r>
    <x v="9"/>
    <s v="6N5"/>
    <x v="1"/>
    <n v="4.5043426175501651"/>
    <n v="18.891898323890221"/>
    <n v="3.3144661010789087"/>
    <n v="15.105048224352352"/>
    <n v="18.419514325431262"/>
  </r>
  <r>
    <x v="9"/>
    <s v="6N6"/>
    <x v="1"/>
    <n v="8.4090187361067006"/>
    <n v="14.378337507492137"/>
    <n v="8.1129878035980436"/>
    <n v="15.090967768624072"/>
    <n v="23.203955572222114"/>
  </r>
  <r>
    <x v="10"/>
    <s v="7N1"/>
    <x v="1"/>
    <m/>
    <m/>
    <m/>
    <m/>
    <m/>
  </r>
  <r>
    <x v="10"/>
    <s v="7N2"/>
    <x v="1"/>
    <m/>
    <m/>
    <m/>
    <m/>
    <m/>
  </r>
  <r>
    <x v="10"/>
    <s v="7N3"/>
    <x v="1"/>
    <n v="4.1351048752834467"/>
    <n v="17.549277810234919"/>
    <n v="1.2642220882727209"/>
    <n v="4.5010904759595292"/>
    <n v="5.76531256423225"/>
  </r>
  <r>
    <x v="10"/>
    <s v="7N4"/>
    <x v="1"/>
    <m/>
    <m/>
    <m/>
    <m/>
    <m/>
  </r>
  <r>
    <x v="10"/>
    <s v="7N5"/>
    <x v="1"/>
    <n v="4.6879580983767939"/>
    <n v="17.510096328207574"/>
    <n v="2.986359023660738"/>
    <n v="12.225718211235673"/>
    <n v="15.212077234896411"/>
  </r>
  <r>
    <x v="10"/>
    <s v="7N6"/>
    <x v="1"/>
    <n v="4.700704348332267"/>
    <n v="14.136544662046592"/>
    <n v="2.1270836677987037"/>
    <n v="6.6643588431104961"/>
    <n v="8.7914425109091994"/>
  </r>
  <r>
    <x v="11"/>
    <s v="9D1"/>
    <x v="1"/>
    <n v="2.3465727424556952"/>
    <n v="16.684294350369171"/>
    <n v="1.5838517122211748"/>
    <n v="12.092683182525235"/>
    <n v="13.67653489474641"/>
  </r>
  <r>
    <x v="11"/>
    <s v="9D2"/>
    <x v="1"/>
    <n v="3.81690297433751"/>
    <n v="18.849837551065846"/>
    <n v="2.121820492375162"/>
    <n v="10.76563000375624"/>
    <n v="12.887450496131402"/>
  </r>
  <r>
    <x v="11"/>
    <s v="9D3"/>
    <x v="1"/>
    <m/>
    <m/>
    <m/>
    <m/>
    <m/>
  </r>
  <r>
    <x v="11"/>
    <s v="9D4"/>
    <x v="1"/>
    <n v="4.1638795986622092"/>
    <n v="6.3650195437306714"/>
    <n v="5.2164190056870314"/>
    <n v="18.266425336349464"/>
    <n v="23.482844342036493"/>
  </r>
  <r>
    <x v="11"/>
    <s v="9D5"/>
    <x v="1"/>
    <m/>
    <m/>
    <m/>
    <m/>
    <m/>
  </r>
  <r>
    <x v="11"/>
    <s v="9D6"/>
    <x v="1"/>
    <n v="2.6694321921165023"/>
    <n v="46.068093851512621"/>
    <n v="0.75046005829715245"/>
    <n v="11.988316059524745"/>
    <n v="12.738776117821898"/>
  </r>
  <r>
    <x v="12"/>
    <m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4:M1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axis="axisCol" showAll="0">
      <items count="4">
        <item x="1"/>
        <item x="0"/>
        <item h="1"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NetMin Kg/ha" fld="7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24:M3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axis="axisCol" showAll="0">
      <items count="4">
        <item x="1"/>
        <item x="0"/>
        <item h="1" x="2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NetNO3-N Kg/ha - net Nitrif" fld="5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D2:U47"/>
  <sheetViews>
    <sheetView topLeftCell="GX1" workbookViewId="0">
      <selection activeCell="F53" sqref="F53"/>
    </sheetView>
  </sheetViews>
  <sheetFormatPr baseColWidth="10" defaultRowHeight="15" x14ac:dyDescent="0"/>
  <cols>
    <col min="5" max="5" width="18.83203125" bestFit="1" customWidth="1"/>
    <col min="6" max="6" width="23.5" bestFit="1" customWidth="1"/>
  </cols>
  <sheetData>
    <row r="2" spans="4:21">
      <c r="D2" t="s">
        <v>371</v>
      </c>
    </row>
    <row r="4" spans="4:21">
      <c r="D4" s="5" t="s">
        <v>370</v>
      </c>
    </row>
    <row r="5" spans="4:21">
      <c r="D5" s="9" t="s">
        <v>352</v>
      </c>
      <c r="E5" s="13" t="s">
        <v>366</v>
      </c>
      <c r="F5" s="13" t="s">
        <v>367</v>
      </c>
      <c r="S5" s="5"/>
    </row>
    <row r="6" spans="4:21">
      <c r="D6" s="89" t="s">
        <v>353</v>
      </c>
      <c r="E6">
        <f>E21+E36</f>
        <v>14.243561806564964</v>
      </c>
      <c r="F6">
        <f>F21+F36</f>
        <v>4.1704167306695092</v>
      </c>
      <c r="S6" s="86"/>
      <c r="T6" s="13"/>
      <c r="U6" s="13"/>
    </row>
    <row r="7" spans="4:21">
      <c r="D7" s="89" t="s">
        <v>354</v>
      </c>
      <c r="E7">
        <f t="shared" ref="E7:F17" si="0">E22+E37</f>
        <v>30.750139454394652</v>
      </c>
      <c r="F7">
        <f t="shared" si="0"/>
        <v>9.6135110206024752</v>
      </c>
      <c r="S7" s="55"/>
    </row>
    <row r="8" spans="4:21">
      <c r="D8" s="89" t="s">
        <v>355</v>
      </c>
      <c r="E8">
        <f t="shared" si="0"/>
        <v>15.270046302595897</v>
      </c>
      <c r="F8">
        <f t="shared" si="0"/>
        <v>4.1114846700797623</v>
      </c>
      <c r="S8" s="55"/>
    </row>
    <row r="9" spans="4:21">
      <c r="D9" s="89" t="s">
        <v>356</v>
      </c>
      <c r="E9">
        <f t="shared" si="0"/>
        <v>14.46631620168349</v>
      </c>
      <c r="F9">
        <f t="shared" si="0"/>
        <v>2.8089444489281234</v>
      </c>
      <c r="S9" s="55"/>
    </row>
    <row r="10" spans="4:21">
      <c r="D10" s="89" t="s">
        <v>357</v>
      </c>
      <c r="E10">
        <f t="shared" si="0"/>
        <v>15.837746505896934</v>
      </c>
      <c r="F10">
        <f t="shared" si="0"/>
        <v>4.0190699499524811</v>
      </c>
      <c r="S10" s="55"/>
    </row>
    <row r="11" spans="4:21">
      <c r="D11" s="89" t="s">
        <v>358</v>
      </c>
      <c r="E11">
        <f t="shared" si="0"/>
        <v>18.809941259565804</v>
      </c>
      <c r="F11">
        <f t="shared" si="0"/>
        <v>2.0922823645408499</v>
      </c>
      <c r="S11" s="55"/>
    </row>
    <row r="12" spans="4:21">
      <c r="D12" s="89" t="s">
        <v>359</v>
      </c>
      <c r="E12">
        <f t="shared" si="0"/>
        <v>28.522351300620151</v>
      </c>
      <c r="F12">
        <f t="shared" si="0"/>
        <v>2.7620670107158647</v>
      </c>
      <c r="S12" s="55"/>
    </row>
    <row r="13" spans="4:21">
      <c r="D13" s="89" t="s">
        <v>360</v>
      </c>
      <c r="E13">
        <f t="shared" si="0"/>
        <v>9.962875203726524</v>
      </c>
      <c r="F13">
        <f t="shared" si="0"/>
        <v>2.8822091218799595</v>
      </c>
      <c r="S13" s="55"/>
    </row>
    <row r="14" spans="4:21">
      <c r="D14" s="89" t="s">
        <v>361</v>
      </c>
      <c r="E14">
        <f t="shared" si="0"/>
        <v>42.504417190829031</v>
      </c>
      <c r="F14">
        <f t="shared" si="0"/>
        <v>12.033797541235051</v>
      </c>
      <c r="S14" s="55"/>
    </row>
    <row r="15" spans="4:21">
      <c r="D15" s="89" t="s">
        <v>362</v>
      </c>
      <c r="E15">
        <f t="shared" si="0"/>
        <v>55.213241935086771</v>
      </c>
      <c r="F15">
        <f t="shared" si="0"/>
        <v>6.9822381453058968</v>
      </c>
    </row>
    <row r="16" spans="4:21">
      <c r="D16" s="89" t="s">
        <v>363</v>
      </c>
      <c r="E16">
        <f t="shared" si="0"/>
        <v>36.190251746842975</v>
      </c>
      <c r="F16">
        <f t="shared" si="0"/>
        <v>2.7912940979122411</v>
      </c>
    </row>
    <row r="17" spans="4:21">
      <c r="D17" s="89" t="s">
        <v>257</v>
      </c>
      <c r="E17">
        <f t="shared" si="0"/>
        <v>32.077258054492503</v>
      </c>
      <c r="F17">
        <f t="shared" si="0"/>
        <v>3.245314411590126</v>
      </c>
      <c r="S17" s="5"/>
    </row>
    <row r="18" spans="4:21">
      <c r="D18" s="4"/>
      <c r="S18" s="86"/>
      <c r="T18" s="13"/>
      <c r="U18" s="13"/>
    </row>
    <row r="19" spans="4:21">
      <c r="D19" s="5" t="s">
        <v>368</v>
      </c>
      <c r="S19" s="55"/>
      <c r="T19" s="87"/>
      <c r="U19" s="87"/>
    </row>
    <row r="20" spans="4:21">
      <c r="D20" s="9" t="s">
        <v>352</v>
      </c>
      <c r="E20" s="13" t="s">
        <v>366</v>
      </c>
      <c r="F20" s="13" t="s">
        <v>367</v>
      </c>
      <c r="S20" s="55"/>
      <c r="T20" s="87"/>
      <c r="U20" s="87"/>
    </row>
    <row r="21" spans="4:21">
      <c r="D21" s="89" t="s">
        <v>353</v>
      </c>
      <c r="E21">
        <f>Calculations!L6</f>
        <v>4.3952701456081158</v>
      </c>
      <c r="F21">
        <f>Calculations!L26</f>
        <v>0</v>
      </c>
      <c r="S21" s="55"/>
      <c r="T21" s="87"/>
      <c r="U21" s="87"/>
    </row>
    <row r="22" spans="4:21">
      <c r="D22" s="89" t="s">
        <v>354</v>
      </c>
      <c r="E22">
        <f>Calculations!L7</f>
        <v>11.02637329027489</v>
      </c>
      <c r="F22">
        <f>Calculations!L27</f>
        <v>0</v>
      </c>
      <c r="S22" s="55"/>
      <c r="T22" s="87"/>
      <c r="U22" s="87"/>
    </row>
    <row r="23" spans="4:21">
      <c r="D23" s="89" t="s">
        <v>355</v>
      </c>
      <c r="E23">
        <f>Calculations!L8</f>
        <v>6.6301986128945307</v>
      </c>
      <c r="F23">
        <f>Calculations!L28</f>
        <v>-6.2622892551541617E-2</v>
      </c>
      <c r="S23" s="55"/>
      <c r="T23" s="87"/>
      <c r="U23" s="87"/>
    </row>
    <row r="24" spans="4:21">
      <c r="D24" s="89" t="s">
        <v>356</v>
      </c>
      <c r="E24">
        <f>Calculations!L9</f>
        <v>5.7766309615827565</v>
      </c>
      <c r="F24">
        <f>Calculations!L29</f>
        <v>0</v>
      </c>
      <c r="S24" s="55"/>
      <c r="T24" s="87"/>
      <c r="U24" s="87"/>
    </row>
    <row r="25" spans="4:21">
      <c r="D25" s="89" t="s">
        <v>357</v>
      </c>
      <c r="E25">
        <f>Calculations!L10</f>
        <v>6.9097232496266017</v>
      </c>
      <c r="F25">
        <f>Calculations!L30</f>
        <v>0</v>
      </c>
      <c r="S25" s="55"/>
      <c r="T25" s="87"/>
      <c r="U25" s="87"/>
    </row>
    <row r="26" spans="4:21">
      <c r="D26" s="89" t="s">
        <v>358</v>
      </c>
      <c r="E26">
        <f>Calculations!L11</f>
        <v>12.418516906744413</v>
      </c>
      <c r="F26">
        <f>Calculations!L31</f>
        <v>0</v>
      </c>
      <c r="S26" s="55"/>
      <c r="T26" s="87"/>
      <c r="U26" s="87"/>
    </row>
    <row r="27" spans="4:21">
      <c r="D27" s="89" t="s">
        <v>359</v>
      </c>
      <c r="E27">
        <f>Calculations!L12</f>
        <v>9.2974219246181953</v>
      </c>
      <c r="F27">
        <f>Calculations!L32</f>
        <v>0.42490055142949013</v>
      </c>
      <c r="T27" s="88"/>
      <c r="U27" s="88"/>
    </row>
    <row r="28" spans="4:21">
      <c r="D28" s="89" t="s">
        <v>360</v>
      </c>
      <c r="E28">
        <f>Calculations!L13</f>
        <v>2.8091942308489291</v>
      </c>
      <c r="F28">
        <f>Calculations!L33</f>
        <v>0</v>
      </c>
    </row>
    <row r="29" spans="4:21">
      <c r="D29" s="89" t="s">
        <v>361</v>
      </c>
      <c r="E29">
        <f>Calculations!L14</f>
        <v>22.136117778752748</v>
      </c>
      <c r="F29">
        <f>Calculations!L34</f>
        <v>2.5573453130311563</v>
      </c>
      <c r="S29" s="5"/>
      <c r="T29" s="17"/>
      <c r="U29" s="17"/>
    </row>
    <row r="30" spans="4:21">
      <c r="D30" s="89" t="s">
        <v>362</v>
      </c>
      <c r="E30">
        <f>Calculations!L15</f>
        <v>35.292610373089467</v>
      </c>
      <c r="F30">
        <f>Calculations!L35</f>
        <v>1.3251095584891399</v>
      </c>
      <c r="S30" s="1"/>
      <c r="T30" s="13"/>
      <c r="U30" s="13"/>
    </row>
    <row r="31" spans="4:21">
      <c r="D31" s="89" t="s">
        <v>363</v>
      </c>
      <c r="E31">
        <f>Calculations!L16</f>
        <v>26.267307643497023</v>
      </c>
      <c r="F31">
        <f>Calculations!L36</f>
        <v>0.66540583800152042</v>
      </c>
      <c r="S31" s="55"/>
    </row>
    <row r="32" spans="4:21">
      <c r="D32" s="89" t="s">
        <v>257</v>
      </c>
      <c r="E32">
        <f>Calculations!L17</f>
        <v>16.380856591808453</v>
      </c>
      <c r="F32">
        <f>Calculations!L37</f>
        <v>0.82717659444499569</v>
      </c>
      <c r="S32" s="55"/>
    </row>
    <row r="33" spans="4:19">
      <c r="S33" s="55"/>
    </row>
    <row r="34" spans="4:19">
      <c r="D34" s="5" t="s">
        <v>369</v>
      </c>
      <c r="S34" s="55"/>
    </row>
    <row r="35" spans="4:19">
      <c r="D35" s="9" t="s">
        <v>352</v>
      </c>
      <c r="E35" s="13" t="s">
        <v>366</v>
      </c>
      <c r="F35" s="13" t="s">
        <v>367</v>
      </c>
      <c r="S35" s="55"/>
    </row>
    <row r="36" spans="4:19">
      <c r="D36" s="89" t="s">
        <v>353</v>
      </c>
      <c r="E36">
        <f>Calculations!K6</f>
        <v>9.848291660956848</v>
      </c>
      <c r="F36">
        <f>Calculations!K26</f>
        <v>4.1704167306695092</v>
      </c>
      <c r="S36" s="55"/>
    </row>
    <row r="37" spans="4:19">
      <c r="D37" s="89" t="s">
        <v>354</v>
      </c>
      <c r="E37">
        <f>Calculations!K7</f>
        <v>19.723766164119763</v>
      </c>
      <c r="F37">
        <f>Calculations!K27</f>
        <v>9.6135110206024752</v>
      </c>
      <c r="S37" s="55"/>
    </row>
    <row r="38" spans="4:19">
      <c r="D38" s="89" t="s">
        <v>355</v>
      </c>
      <c r="E38">
        <f>Calculations!K8</f>
        <v>8.6398476897013659</v>
      </c>
      <c r="F38">
        <f>Calculations!K28</f>
        <v>4.1741075626313036</v>
      </c>
      <c r="S38" s="55"/>
    </row>
    <row r="39" spans="4:19">
      <c r="D39" s="89" t="s">
        <v>356</v>
      </c>
      <c r="E39">
        <f>Calculations!K9</f>
        <v>8.6896852401007347</v>
      </c>
      <c r="F39">
        <f>Calculations!K29</f>
        <v>2.8089444489281234</v>
      </c>
    </row>
    <row r="40" spans="4:19">
      <c r="D40" s="89" t="s">
        <v>357</v>
      </c>
      <c r="E40">
        <f>Calculations!K10</f>
        <v>8.9280232562703326</v>
      </c>
      <c r="F40">
        <f>Calculations!K30</f>
        <v>4.0190699499524811</v>
      </c>
    </row>
    <row r="41" spans="4:19">
      <c r="D41" s="89" t="s">
        <v>358</v>
      </c>
      <c r="E41">
        <f>Calculations!K11</f>
        <v>6.3914243528213897</v>
      </c>
      <c r="F41">
        <f>Calculations!K31</f>
        <v>2.0922823645408499</v>
      </c>
    </row>
    <row r="42" spans="4:19">
      <c r="D42" s="89" t="s">
        <v>359</v>
      </c>
      <c r="E42">
        <f>Calculations!K12</f>
        <v>19.224929376001956</v>
      </c>
      <c r="F42">
        <f>Calculations!K32</f>
        <v>2.3371664592863746</v>
      </c>
    </row>
    <row r="43" spans="4:19">
      <c r="D43" s="89" t="s">
        <v>360</v>
      </c>
      <c r="E43">
        <f>Calculations!K13</f>
        <v>7.153680972877595</v>
      </c>
      <c r="F43">
        <f>Calculations!K33</f>
        <v>2.8822091218799595</v>
      </c>
    </row>
    <row r="44" spans="4:19">
      <c r="D44" s="89" t="s">
        <v>361</v>
      </c>
      <c r="E44">
        <f>Calculations!K14</f>
        <v>20.368299412076286</v>
      </c>
      <c r="F44">
        <f>Calculations!K34</f>
        <v>9.476452228203895</v>
      </c>
    </row>
    <row r="45" spans="4:19">
      <c r="D45" s="89" t="s">
        <v>362</v>
      </c>
      <c r="E45">
        <f>Calculations!K15</f>
        <v>19.920631561997308</v>
      </c>
      <c r="F45">
        <f>Calculations!K35</f>
        <v>5.6571285868167571</v>
      </c>
    </row>
    <row r="46" spans="4:19">
      <c r="D46" s="89" t="s">
        <v>363</v>
      </c>
      <c r="E46">
        <f>Calculations!K16</f>
        <v>9.9229441033459533</v>
      </c>
      <c r="F46">
        <f>Calculations!K36</f>
        <v>2.1258882599107207</v>
      </c>
    </row>
    <row r="47" spans="4:19">
      <c r="D47" s="89" t="s">
        <v>257</v>
      </c>
      <c r="E47">
        <f>Calculations!K17</f>
        <v>15.696401462684051</v>
      </c>
      <c r="F47">
        <f>Calculations!K37</f>
        <v>2.4181378171451304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R145"/>
  <sheetViews>
    <sheetView workbookViewId="0">
      <selection activeCell="I21" sqref="I21:K21"/>
    </sheetView>
  </sheetViews>
  <sheetFormatPr baseColWidth="10" defaultRowHeight="15" x14ac:dyDescent="0"/>
  <cols>
    <col min="3" max="3" width="7.33203125" bestFit="1" customWidth="1"/>
    <col min="4" max="4" width="14.83203125" customWidth="1"/>
    <col min="5" max="5" width="15.5" customWidth="1"/>
    <col min="6" max="6" width="22.6640625" bestFit="1" customWidth="1"/>
    <col min="7" max="7" width="14.1640625" bestFit="1" customWidth="1"/>
    <col min="8" max="8" width="12" bestFit="1" customWidth="1"/>
    <col min="9" max="9" width="14.1640625" bestFit="1" customWidth="1"/>
    <col min="10" max="10" width="23.1640625" customWidth="1"/>
    <col min="11" max="11" width="16.1640625" customWidth="1"/>
    <col min="12" max="14" width="12.1640625" customWidth="1"/>
    <col min="15" max="22" width="5.5" customWidth="1"/>
    <col min="23" max="28" width="6.83203125" customWidth="1"/>
    <col min="29" max="34" width="5.6640625" customWidth="1"/>
    <col min="35" max="40" width="6.83203125" customWidth="1"/>
    <col min="41" max="46" width="5.33203125" customWidth="1"/>
    <col min="47" max="58" width="5.6640625" customWidth="1"/>
    <col min="59" max="65" width="4.6640625" customWidth="1"/>
    <col min="66" max="66" width="5.1640625" customWidth="1"/>
    <col min="67" max="83" width="4.6640625" customWidth="1"/>
    <col min="84" max="84" width="7" customWidth="1"/>
    <col min="85" max="85" width="10.6640625" customWidth="1"/>
  </cols>
  <sheetData>
    <row r="1" spans="1:18">
      <c r="A1" t="s">
        <v>352</v>
      </c>
      <c r="B1" s="16" t="s">
        <v>323</v>
      </c>
      <c r="C1" s="81" t="s">
        <v>324</v>
      </c>
      <c r="D1" s="82" t="s">
        <v>344</v>
      </c>
      <c r="E1" s="82" t="s">
        <v>345</v>
      </c>
      <c r="F1" s="83" t="s">
        <v>346</v>
      </c>
      <c r="G1" s="83" t="s">
        <v>347</v>
      </c>
      <c r="H1" s="83" t="s">
        <v>348</v>
      </c>
      <c r="I1" s="90"/>
      <c r="J1" s="90"/>
      <c r="K1" s="90"/>
      <c r="L1" s="90"/>
      <c r="M1" s="90"/>
      <c r="N1" s="90"/>
      <c r="O1" s="90"/>
      <c r="P1" s="90"/>
    </row>
    <row r="2" spans="1:18">
      <c r="A2" t="s">
        <v>353</v>
      </c>
      <c r="B2" s="29" t="s">
        <v>17</v>
      </c>
      <c r="C2" s="30" t="s">
        <v>298</v>
      </c>
      <c r="D2" s="29">
        <f>incubations!T5-initials!T5</f>
        <v>0</v>
      </c>
      <c r="E2" s="29">
        <f>incubations!U5-initials!U5</f>
        <v>-35.697322297061682</v>
      </c>
      <c r="F2" s="29">
        <f>incubations!V5-initials!V5</f>
        <v>0</v>
      </c>
      <c r="G2" s="29">
        <f>incubations!W5-initials!W5</f>
        <v>-7.8676924058609101</v>
      </c>
      <c r="H2">
        <f>F2+G2</f>
        <v>-7.8676924058609101</v>
      </c>
      <c r="K2" s="6"/>
      <c r="L2" s="4"/>
      <c r="M2" s="4"/>
      <c r="N2" s="4"/>
      <c r="O2" s="4"/>
      <c r="P2" s="4"/>
      <c r="Q2" s="4"/>
      <c r="R2" s="4"/>
    </row>
    <row r="3" spans="1:18">
      <c r="A3" t="s">
        <v>353</v>
      </c>
      <c r="B3" s="29" t="s">
        <v>20</v>
      </c>
      <c r="C3" s="30" t="s">
        <v>298</v>
      </c>
      <c r="D3" s="29">
        <f>incubations!T6-initials!T6</f>
        <v>0</v>
      </c>
      <c r="E3" s="29">
        <f>incubations!U6-initials!U6</f>
        <v>34.797104294096883</v>
      </c>
      <c r="F3" s="29">
        <f>incubations!V6-initials!V6</f>
        <v>0</v>
      </c>
      <c r="G3" s="29">
        <f>incubations!W6-initials!W6</f>
        <v>12.810720123859493</v>
      </c>
      <c r="H3">
        <f t="shared" ref="H3:H66" si="0">F3+G3</f>
        <v>12.810720123859493</v>
      </c>
    </row>
    <row r="4" spans="1:18">
      <c r="A4" t="s">
        <v>353</v>
      </c>
      <c r="B4" s="29" t="s">
        <v>23</v>
      </c>
      <c r="C4" s="30" t="s">
        <v>298</v>
      </c>
      <c r="D4" s="29">
        <f>incubations!T7-initials!T7</f>
        <v>0</v>
      </c>
      <c r="E4" s="29">
        <f>incubations!U7-initials!U7</f>
        <v>20.19510013344496</v>
      </c>
      <c r="F4" s="29">
        <f>incubations!V7-initials!V7</f>
        <v>0</v>
      </c>
      <c r="G4" s="29">
        <f>incubations!W7-initials!W7</f>
        <v>4.2893802948788302</v>
      </c>
      <c r="H4">
        <f t="shared" si="0"/>
        <v>4.2893802948788302</v>
      </c>
      <c r="J4" s="84" t="s">
        <v>364</v>
      </c>
      <c r="K4" s="84" t="s">
        <v>351</v>
      </c>
    </row>
    <row r="5" spans="1:18">
      <c r="A5" t="s">
        <v>353</v>
      </c>
      <c r="B5" s="29" t="s">
        <v>26</v>
      </c>
      <c r="C5" s="30" t="s">
        <v>298</v>
      </c>
      <c r="D5" s="29">
        <f>incubations!T8-initials!T8</f>
        <v>0</v>
      </c>
      <c r="E5" s="29">
        <f>incubations!U8-initials!U8</f>
        <v>16.613206399290661</v>
      </c>
      <c r="F5" s="29">
        <f>incubations!V8-initials!V8</f>
        <v>0</v>
      </c>
      <c r="G5" s="29">
        <f>incubations!W8-initials!W8</f>
        <v>6.6573858715283123</v>
      </c>
      <c r="H5">
        <f t="shared" si="0"/>
        <v>6.6573858715283123</v>
      </c>
      <c r="J5" s="84" t="s">
        <v>349</v>
      </c>
      <c r="K5" t="s">
        <v>301</v>
      </c>
      <c r="L5" t="s">
        <v>298</v>
      </c>
      <c r="M5" t="s">
        <v>350</v>
      </c>
    </row>
    <row r="6" spans="1:18">
      <c r="A6" t="s">
        <v>353</v>
      </c>
      <c r="B6" s="29" t="s">
        <v>29</v>
      </c>
      <c r="C6" s="30" t="s">
        <v>298</v>
      </c>
      <c r="D6" s="29">
        <f>incubations!T9-initials!T9</f>
        <v>0</v>
      </c>
      <c r="E6" s="29">
        <f>incubations!U9-initials!U9</f>
        <v>30.925658492038615</v>
      </c>
      <c r="F6" s="29">
        <f>incubations!V9-initials!V9</f>
        <v>0</v>
      </c>
      <c r="G6" s="29">
        <f>incubations!W9-initials!W9</f>
        <v>8.7168409466152941</v>
      </c>
      <c r="H6">
        <f t="shared" si="0"/>
        <v>8.7168409466152941</v>
      </c>
      <c r="J6" s="7" t="s">
        <v>353</v>
      </c>
      <c r="K6" s="85">
        <v>9.848291660956848</v>
      </c>
      <c r="L6" s="85">
        <v>4.3952701456081158</v>
      </c>
      <c r="M6" s="85">
        <v>7.1217809032824801</v>
      </c>
    </row>
    <row r="7" spans="1:18">
      <c r="A7" t="s">
        <v>353</v>
      </c>
      <c r="B7" s="29" t="s">
        <v>32</v>
      </c>
      <c r="C7" s="30" t="s">
        <v>298</v>
      </c>
      <c r="D7" s="29">
        <f>incubations!T10-initials!T10</f>
        <v>0</v>
      </c>
      <c r="E7" s="29">
        <f>incubations!U10-initials!U10</f>
        <v>19.518797619102038</v>
      </c>
      <c r="F7" s="29">
        <f>incubations!V10-initials!V10</f>
        <v>0</v>
      </c>
      <c r="G7" s="29">
        <f>incubations!W10-initials!W10</f>
        <v>1.764986042627676</v>
      </c>
      <c r="H7">
        <f t="shared" si="0"/>
        <v>1.764986042627676</v>
      </c>
      <c r="J7" s="7" t="s">
        <v>354</v>
      </c>
      <c r="K7" s="85">
        <v>19.723766164119763</v>
      </c>
      <c r="L7" s="85">
        <v>11.02637329027489</v>
      </c>
      <c r="M7" s="85">
        <v>13.925504248223183</v>
      </c>
    </row>
    <row r="8" spans="1:18">
      <c r="A8" t="s">
        <v>354</v>
      </c>
      <c r="B8" s="29" t="s">
        <v>35</v>
      </c>
      <c r="C8" s="30" t="s">
        <v>298</v>
      </c>
      <c r="D8" s="29">
        <f>incubations!T11-initials!T11</f>
        <v>0</v>
      </c>
      <c r="E8" s="29">
        <f>incubations!U11-initials!U11</f>
        <v>61.600861941335467</v>
      </c>
      <c r="F8" s="29">
        <f>incubations!V11-initials!V11</f>
        <v>0</v>
      </c>
      <c r="G8" s="29">
        <f>incubations!W11-initials!W11</f>
        <v>7.2711150962415045</v>
      </c>
      <c r="H8">
        <f t="shared" si="0"/>
        <v>7.2711150962415045</v>
      </c>
      <c r="J8" s="7" t="s">
        <v>355</v>
      </c>
      <c r="K8" s="85">
        <v>8.6398476897013659</v>
      </c>
      <c r="L8" s="85">
        <v>6.6301986128945307</v>
      </c>
      <c r="M8" s="85">
        <v>7.635023151297947</v>
      </c>
    </row>
    <row r="9" spans="1:18">
      <c r="A9" t="s">
        <v>354</v>
      </c>
      <c r="B9" s="29" t="s">
        <v>38</v>
      </c>
      <c r="C9" s="30" t="s">
        <v>298</v>
      </c>
      <c r="D9" s="29">
        <f>incubations!T12-initials!T12</f>
        <v>0</v>
      </c>
      <c r="E9" s="29">
        <f>incubations!U12-initials!U12</f>
        <v>237.68059860793045</v>
      </c>
      <c r="F9" s="29">
        <f>incubations!V12-initials!V12</f>
        <v>0</v>
      </c>
      <c r="G9" s="29">
        <f>incubations!W12-initials!W12</f>
        <v>17.981764244615057</v>
      </c>
      <c r="H9">
        <f t="shared" si="0"/>
        <v>17.981764244615057</v>
      </c>
      <c r="J9" s="7" t="s">
        <v>356</v>
      </c>
      <c r="K9" s="85">
        <v>8.6896852401007347</v>
      </c>
      <c r="L9" s="85">
        <v>5.7766309615827565</v>
      </c>
      <c r="M9" s="85">
        <v>7.2331581008417443</v>
      </c>
    </row>
    <row r="10" spans="1:18">
      <c r="A10" t="s">
        <v>354</v>
      </c>
      <c r="B10" s="29" t="s">
        <v>41</v>
      </c>
      <c r="C10" s="30" t="s">
        <v>298</v>
      </c>
      <c r="D10" s="29">
        <f>incubations!T13-initials!T13</f>
        <v>0</v>
      </c>
      <c r="E10" s="29">
        <f>incubations!U13-initials!U13</f>
        <v>54.135299226258851</v>
      </c>
      <c r="F10" s="29">
        <f>incubations!V13-initials!V13</f>
        <v>0</v>
      </c>
      <c r="G10" s="29">
        <f>incubations!W13-initials!W13</f>
        <v>4.802991935888377</v>
      </c>
      <c r="H10">
        <f t="shared" si="0"/>
        <v>4.802991935888377</v>
      </c>
      <c r="J10" s="7" t="s">
        <v>357</v>
      </c>
      <c r="K10" s="85">
        <v>8.9280232562703326</v>
      </c>
      <c r="L10" s="85">
        <v>6.9097232496266017</v>
      </c>
      <c r="M10" s="85">
        <v>7.8271323435555704</v>
      </c>
    </row>
    <row r="11" spans="1:18">
      <c r="A11" t="s">
        <v>354</v>
      </c>
      <c r="B11" s="29" t="s">
        <v>44</v>
      </c>
      <c r="C11" s="30" t="s">
        <v>298</v>
      </c>
      <c r="D11" s="29">
        <f>incubations!T14-initials!T14</f>
        <v>0</v>
      </c>
      <c r="E11" s="29">
        <f>incubations!U14-initials!U14</f>
        <v>59.6489901664456</v>
      </c>
      <c r="F11" s="29">
        <f>incubations!V14-initials!V14</f>
        <v>0</v>
      </c>
      <c r="G11" s="29">
        <f>incubations!W14-initials!W14</f>
        <v>10.683387537479142</v>
      </c>
      <c r="H11">
        <f t="shared" si="0"/>
        <v>10.683387537479142</v>
      </c>
      <c r="J11" s="7" t="s">
        <v>358</v>
      </c>
      <c r="K11" s="85">
        <v>6.3914243528213897</v>
      </c>
      <c r="L11" s="85">
        <v>12.418516906744413</v>
      </c>
      <c r="M11" s="85">
        <v>9.4049706297829019</v>
      </c>
    </row>
    <row r="12" spans="1:18">
      <c r="A12" t="s">
        <v>354</v>
      </c>
      <c r="B12" s="29" t="s">
        <v>47</v>
      </c>
      <c r="C12" s="30" t="s">
        <v>298</v>
      </c>
      <c r="D12" s="29">
        <f>incubations!T15-initials!T15</f>
        <v>0</v>
      </c>
      <c r="E12" s="29">
        <f>incubations!U15-initials!U15</f>
        <v>141.0824170092846</v>
      </c>
      <c r="F12" s="29">
        <f>incubations!V15-initials!V15</f>
        <v>0</v>
      </c>
      <c r="G12" s="29">
        <f>incubations!W15-initials!W15</f>
        <v>19.131078822101074</v>
      </c>
      <c r="H12">
        <f t="shared" si="0"/>
        <v>19.131078822101074</v>
      </c>
      <c r="J12" s="7" t="s">
        <v>359</v>
      </c>
      <c r="K12" s="85">
        <v>19.224929376001956</v>
      </c>
      <c r="L12" s="85">
        <v>9.2974219246181953</v>
      </c>
      <c r="M12" s="85">
        <v>13.809925311610817</v>
      </c>
    </row>
    <row r="13" spans="1:18">
      <c r="A13" t="s">
        <v>354</v>
      </c>
      <c r="B13" s="29" t="s">
        <v>50</v>
      </c>
      <c r="C13" s="30" t="s">
        <v>298</v>
      </c>
      <c r="D13" s="29">
        <f>incubations!T16-initials!T16</f>
        <v>0</v>
      </c>
      <c r="E13" s="29">
        <f>incubations!U16-initials!U16</f>
        <v>46.873249952208269</v>
      </c>
      <c r="F13" s="29">
        <f>incubations!V16-initials!V16</f>
        <v>0</v>
      </c>
      <c r="G13" s="29">
        <f>incubations!W16-initials!W16</f>
        <v>6.2879021053241866</v>
      </c>
      <c r="H13">
        <f t="shared" si="0"/>
        <v>6.2879021053241866</v>
      </c>
      <c r="J13" s="7" t="s">
        <v>360</v>
      </c>
      <c r="K13" s="85">
        <v>7.153680972877595</v>
      </c>
      <c r="L13" s="85">
        <v>2.8091942308489291</v>
      </c>
      <c r="M13" s="85">
        <v>4.981437601863262</v>
      </c>
    </row>
    <row r="14" spans="1:18">
      <c r="A14" t="s">
        <v>355</v>
      </c>
      <c r="B14" s="29" t="s">
        <v>53</v>
      </c>
      <c r="C14" s="30" t="s">
        <v>298</v>
      </c>
      <c r="D14" s="29">
        <f>incubations!T17-initials!T17</f>
        <v>0</v>
      </c>
      <c r="E14" s="29">
        <f>incubations!U17-initials!U17</f>
        <v>28.62611843117131</v>
      </c>
      <c r="F14" s="29">
        <f>incubations!V17-initials!V17</f>
        <v>0</v>
      </c>
      <c r="G14" s="29">
        <f>incubations!W17-initials!W17</f>
        <v>10.140792611883954</v>
      </c>
      <c r="H14">
        <f t="shared" si="0"/>
        <v>10.140792611883954</v>
      </c>
      <c r="J14" s="7" t="s">
        <v>361</v>
      </c>
      <c r="K14" s="85">
        <v>20.368299412076286</v>
      </c>
      <c r="L14" s="85">
        <v>22.136117778752748</v>
      </c>
      <c r="M14" s="85">
        <v>21.171853215111042</v>
      </c>
    </row>
    <row r="15" spans="1:18">
      <c r="A15" t="s">
        <v>355</v>
      </c>
      <c r="B15" s="29" t="s">
        <v>57</v>
      </c>
      <c r="C15" s="30" t="s">
        <v>298</v>
      </c>
      <c r="D15" s="29">
        <f>incubations!T18-initials!T18</f>
        <v>0</v>
      </c>
      <c r="E15" s="29">
        <f>incubations!U18-initials!U18</f>
        <v>24.959357643154302</v>
      </c>
      <c r="F15" s="29">
        <f>incubations!V18-initials!V18</f>
        <v>0</v>
      </c>
      <c r="G15" s="29">
        <f>incubations!W18-initials!W18</f>
        <v>2.9942873054996371</v>
      </c>
      <c r="H15">
        <f t="shared" si="0"/>
        <v>2.9942873054996371</v>
      </c>
      <c r="J15" s="7" t="s">
        <v>362</v>
      </c>
      <c r="K15" s="85">
        <v>19.920631561997308</v>
      </c>
      <c r="L15" s="85">
        <v>35.292610373089467</v>
      </c>
      <c r="M15" s="85">
        <v>27.606620967543389</v>
      </c>
    </row>
    <row r="16" spans="1:18">
      <c r="A16" t="s">
        <v>355</v>
      </c>
      <c r="B16" s="29" t="s">
        <v>61</v>
      </c>
      <c r="C16" s="30" t="s">
        <v>298</v>
      </c>
      <c r="D16" s="29">
        <f>incubations!T19-initials!T19</f>
        <v>0</v>
      </c>
      <c r="E16" s="29">
        <f>incubations!U19-initials!U19</f>
        <v>107.09215079861993</v>
      </c>
      <c r="F16" s="29">
        <f>incubations!V19-initials!V19</f>
        <v>0</v>
      </c>
      <c r="G16" s="29">
        <f>incubations!W19-initials!W19</f>
        <v>11.459453233576852</v>
      </c>
      <c r="H16">
        <f t="shared" si="0"/>
        <v>11.459453233576852</v>
      </c>
      <c r="J16" s="7" t="s">
        <v>363</v>
      </c>
      <c r="K16" s="85">
        <v>9.9229441033459533</v>
      </c>
      <c r="L16" s="85">
        <v>26.267307643497023</v>
      </c>
      <c r="M16" s="85">
        <v>20.81918646344667</v>
      </c>
    </row>
    <row r="17" spans="1:16">
      <c r="A17" t="s">
        <v>355</v>
      </c>
      <c r="B17" s="29" t="s">
        <v>65</v>
      </c>
      <c r="C17" s="30" t="s">
        <v>298</v>
      </c>
      <c r="D17" s="29">
        <f>incubations!T20-initials!T20</f>
        <v>-4.0176288372856721</v>
      </c>
      <c r="E17" s="29">
        <f>incubations!U20-initials!U20</f>
        <v>100.77513265276141</v>
      </c>
      <c r="F17" s="29">
        <f>incubations!V20-initials!V20</f>
        <v>-0.37573735530924973</v>
      </c>
      <c r="G17" s="29">
        <f>incubations!W20-initials!W20</f>
        <v>5.9348135004436005</v>
      </c>
      <c r="H17">
        <f t="shared" si="0"/>
        <v>5.5590761451343509</v>
      </c>
      <c r="J17" s="7" t="s">
        <v>257</v>
      </c>
      <c r="K17" s="85">
        <v>15.696401462684051</v>
      </c>
      <c r="L17" s="85">
        <v>16.380856591808453</v>
      </c>
      <c r="M17" s="85">
        <v>16.107074540158695</v>
      </c>
    </row>
    <row r="18" spans="1:16">
      <c r="A18" t="s">
        <v>355</v>
      </c>
      <c r="B18" s="29" t="s">
        <v>69</v>
      </c>
      <c r="C18" s="30" t="s">
        <v>298</v>
      </c>
      <c r="D18" s="29">
        <f>incubations!T21-initials!T21</f>
        <v>0</v>
      </c>
      <c r="E18" s="29">
        <f>incubations!U21-initials!U21</f>
        <v>26.035911988495371</v>
      </c>
      <c r="F18" s="29">
        <f>incubations!V21-initials!V21</f>
        <v>0</v>
      </c>
      <c r="G18" s="29">
        <f>incubations!W21-initials!W21</f>
        <v>5.629285042464689</v>
      </c>
      <c r="H18">
        <f t="shared" si="0"/>
        <v>5.629285042464689</v>
      </c>
      <c r="J18" s="7" t="s">
        <v>350</v>
      </c>
      <c r="K18" s="85">
        <v>12.557446212220706</v>
      </c>
      <c r="L18" s="85">
        <v>13.153594541934144</v>
      </c>
      <c r="M18" s="85">
        <v>12.875690809285773</v>
      </c>
    </row>
    <row r="19" spans="1:16">
      <c r="A19" t="s">
        <v>355</v>
      </c>
      <c r="B19" s="29" t="s">
        <v>73</v>
      </c>
      <c r="C19" s="30" t="s">
        <v>298</v>
      </c>
      <c r="D19" s="29">
        <f>incubations!T22-initials!T22</f>
        <v>0</v>
      </c>
      <c r="E19" s="29">
        <f>incubations!U22-initials!U22</f>
        <v>33.141230175697928</v>
      </c>
      <c r="F19" s="29">
        <f>incubations!V22-initials!V22</f>
        <v>0</v>
      </c>
      <c r="G19" s="29">
        <f>incubations!W22-initials!W22</f>
        <v>3.9982973388076939</v>
      </c>
      <c r="H19">
        <f t="shared" si="0"/>
        <v>3.9982973388076939</v>
      </c>
    </row>
    <row r="20" spans="1:16">
      <c r="A20" t="s">
        <v>356</v>
      </c>
      <c r="B20" s="29" t="s">
        <v>77</v>
      </c>
      <c r="C20" s="30" t="s">
        <v>298</v>
      </c>
      <c r="D20" s="29">
        <f>incubations!T23-initials!T23</f>
        <v>0</v>
      </c>
      <c r="E20" s="29">
        <f>incubations!U23-initials!U23</f>
        <v>56.73932146688783</v>
      </c>
      <c r="F20" s="29">
        <f>incubations!V23-initials!V23</f>
        <v>0</v>
      </c>
      <c r="G20" s="29">
        <f>incubations!W23-initials!W23</f>
        <v>6.4377951547566452</v>
      </c>
      <c r="H20">
        <f t="shared" si="0"/>
        <v>6.4377951547566452</v>
      </c>
    </row>
    <row r="21" spans="1:16">
      <c r="A21" t="s">
        <v>356</v>
      </c>
      <c r="B21" s="29" t="s">
        <v>80</v>
      </c>
      <c r="C21" s="30" t="s">
        <v>298</v>
      </c>
      <c r="D21" s="29">
        <f>incubations!T24-initials!T24</f>
        <v>0</v>
      </c>
      <c r="E21" s="29">
        <f>incubations!U24-initials!U24</f>
        <v>16.57071036184378</v>
      </c>
      <c r="F21" s="29">
        <f>incubations!V24-initials!V24</f>
        <v>0</v>
      </c>
      <c r="G21" s="29">
        <f>incubations!W24-initials!W24</f>
        <v>3.2508221932535486</v>
      </c>
      <c r="H21">
        <f t="shared" si="0"/>
        <v>3.2508221932535486</v>
      </c>
      <c r="I21" s="90"/>
      <c r="J21" s="90"/>
      <c r="K21" s="90"/>
      <c r="L21" s="90"/>
      <c r="M21" s="90"/>
      <c r="N21" s="90"/>
      <c r="O21" s="90"/>
      <c r="P21" s="90"/>
    </row>
    <row r="22" spans="1:16">
      <c r="A22" t="s">
        <v>356</v>
      </c>
      <c r="B22" s="29" t="s">
        <v>83</v>
      </c>
      <c r="C22" s="30" t="s">
        <v>298</v>
      </c>
      <c r="D22" s="29">
        <f>incubations!T25-initials!T25</f>
        <v>0</v>
      </c>
      <c r="E22" s="29">
        <f>incubations!U25-initials!U25</f>
        <v>28.695902678996749</v>
      </c>
      <c r="F22" s="29">
        <f>incubations!V25-initials!V25</f>
        <v>0</v>
      </c>
      <c r="G22" s="29">
        <f>incubations!W25-initials!W25</f>
        <v>5.965687781230085</v>
      </c>
      <c r="H22">
        <f t="shared" si="0"/>
        <v>5.965687781230085</v>
      </c>
      <c r="K22" s="6"/>
      <c r="L22" s="4"/>
      <c r="M22" s="4"/>
      <c r="N22" s="4"/>
      <c r="O22" s="4"/>
      <c r="P22" s="4"/>
    </row>
    <row r="23" spans="1:16">
      <c r="A23" t="s">
        <v>356</v>
      </c>
      <c r="B23" s="29" t="s">
        <v>86</v>
      </c>
      <c r="C23" s="30" t="s">
        <v>298</v>
      </c>
      <c r="D23" s="29">
        <f>incubations!T26-initials!T26</f>
        <v>0</v>
      </c>
      <c r="E23" s="29">
        <f>incubations!U26-initials!U26</f>
        <v>27.7312496060371</v>
      </c>
      <c r="F23" s="29">
        <f>incubations!V26-initials!V26</f>
        <v>0</v>
      </c>
      <c r="G23" s="29">
        <f>incubations!W26-initials!W26</f>
        <v>5.1766506782508763</v>
      </c>
      <c r="H23">
        <f t="shared" si="0"/>
        <v>5.1766506782508763</v>
      </c>
    </row>
    <row r="24" spans="1:16">
      <c r="A24" t="s">
        <v>356</v>
      </c>
      <c r="B24" s="29" t="s">
        <v>89</v>
      </c>
      <c r="C24" s="30" t="s">
        <v>298</v>
      </c>
      <c r="D24" s="29">
        <f>incubations!T27-initials!T27</f>
        <v>0</v>
      </c>
      <c r="E24" s="29">
        <f>incubations!U27-initials!U27</f>
        <v>24.454434898167623</v>
      </c>
      <c r="F24" s="29">
        <f>incubations!V27-initials!V27</f>
        <v>0</v>
      </c>
      <c r="G24" s="29">
        <f>incubations!W27-initials!W27</f>
        <v>8.2468723265380142</v>
      </c>
      <c r="H24">
        <f t="shared" si="0"/>
        <v>8.2468723265380142</v>
      </c>
      <c r="J24" s="84" t="s">
        <v>365</v>
      </c>
      <c r="K24" s="84" t="s">
        <v>351</v>
      </c>
    </row>
    <row r="25" spans="1:16">
      <c r="A25" t="s">
        <v>356</v>
      </c>
      <c r="B25" s="29" t="s">
        <v>92</v>
      </c>
      <c r="C25" s="30" t="s">
        <v>298</v>
      </c>
      <c r="D25" s="29">
        <f>incubations!T28-initials!T28</f>
        <v>0</v>
      </c>
      <c r="E25" s="29">
        <f>incubations!U28-initials!U28</f>
        <v>85.457695791104584</v>
      </c>
      <c r="F25" s="29">
        <f>incubations!V28-initials!V28</f>
        <v>0</v>
      </c>
      <c r="G25" s="29">
        <f>incubations!W28-initials!W28</f>
        <v>5.581957635467365</v>
      </c>
      <c r="H25">
        <f t="shared" si="0"/>
        <v>5.581957635467365</v>
      </c>
      <c r="J25" s="84" t="s">
        <v>349</v>
      </c>
      <c r="K25" t="s">
        <v>301</v>
      </c>
      <c r="L25" t="s">
        <v>298</v>
      </c>
      <c r="M25" t="s">
        <v>350</v>
      </c>
    </row>
    <row r="26" spans="1:16">
      <c r="A26" t="s">
        <v>357</v>
      </c>
      <c r="B26" s="29" t="s">
        <v>95</v>
      </c>
      <c r="C26" s="30" t="s">
        <v>298</v>
      </c>
      <c r="D26" s="29">
        <f>incubations!T29-initials!T29</f>
        <v>0</v>
      </c>
      <c r="E26" s="29">
        <f>incubations!U29-initials!U29</f>
        <v>64.922451845248759</v>
      </c>
      <c r="F26" s="29">
        <f>incubations!V29-initials!V29</f>
        <v>0</v>
      </c>
      <c r="G26" s="29">
        <f>incubations!W29-initials!W29</f>
        <v>16.36850835837096</v>
      </c>
      <c r="H26">
        <f t="shared" si="0"/>
        <v>16.36850835837096</v>
      </c>
      <c r="J26" s="7" t="s">
        <v>353</v>
      </c>
      <c r="K26" s="85">
        <v>4.1704167306695092</v>
      </c>
      <c r="L26" s="85">
        <v>0</v>
      </c>
      <c r="M26" s="85">
        <v>2.0852083653347546</v>
      </c>
    </row>
    <row r="27" spans="1:16">
      <c r="A27" t="s">
        <v>357</v>
      </c>
      <c r="B27" s="29" t="s">
        <v>99</v>
      </c>
      <c r="C27" s="30" t="s">
        <v>298</v>
      </c>
      <c r="D27" s="29">
        <f>incubations!T30-initials!T30</f>
        <v>0</v>
      </c>
      <c r="E27" s="29">
        <f>incubations!U30-initials!U30</f>
        <v>25.45912309244445</v>
      </c>
      <c r="F27" s="29">
        <f>incubations!V30-initials!V30</f>
        <v>0</v>
      </c>
      <c r="G27" s="29">
        <f>incubations!W30-initials!W30</f>
        <v>6.3140727504467211</v>
      </c>
      <c r="H27">
        <f t="shared" si="0"/>
        <v>6.3140727504467211</v>
      </c>
      <c r="J27" s="7" t="s">
        <v>354</v>
      </c>
      <c r="K27" s="85">
        <v>9.6135110206024752</v>
      </c>
      <c r="L27" s="85">
        <v>0</v>
      </c>
      <c r="M27" s="85">
        <v>3.2045036735341581</v>
      </c>
    </row>
    <row r="28" spans="1:16">
      <c r="A28" t="s">
        <v>357</v>
      </c>
      <c r="B28" s="29" t="s">
        <v>103</v>
      </c>
      <c r="C28" s="30" t="s">
        <v>298</v>
      </c>
      <c r="D28" s="29">
        <f>incubations!T31-initials!T31</f>
        <v>0</v>
      </c>
      <c r="E28" s="29">
        <f>incubations!U31-initials!U31</f>
        <v>0.16570881277994687</v>
      </c>
      <c r="F28" s="29">
        <f>incubations!V31-initials!V31</f>
        <v>0</v>
      </c>
      <c r="G28" s="29">
        <f>incubations!W31-initials!W31</f>
        <v>1.6175951563762592</v>
      </c>
      <c r="H28">
        <f t="shared" si="0"/>
        <v>1.6175951563762592</v>
      </c>
      <c r="J28" s="7" t="s">
        <v>355</v>
      </c>
      <c r="K28" s="85">
        <v>4.1741075626313036</v>
      </c>
      <c r="L28" s="85">
        <v>-6.2622892551541617E-2</v>
      </c>
      <c r="M28" s="85">
        <v>2.0557423350398811</v>
      </c>
    </row>
    <row r="29" spans="1:16">
      <c r="A29" t="s">
        <v>357</v>
      </c>
      <c r="B29" s="29" t="s">
        <v>107</v>
      </c>
      <c r="C29" s="30" t="s">
        <v>298</v>
      </c>
      <c r="D29" s="29">
        <f>incubations!T32-initials!T32</f>
        <v>0</v>
      </c>
      <c r="E29" s="29">
        <f>incubations!U32-initials!U32</f>
        <v>36.543270742211867</v>
      </c>
      <c r="F29" s="29">
        <f>incubations!V32-initials!V32</f>
        <v>0</v>
      </c>
      <c r="G29" s="29">
        <f>incubations!W32-initials!W32</f>
        <v>4.2108261362870856</v>
      </c>
      <c r="H29">
        <f t="shared" si="0"/>
        <v>4.2108261362870856</v>
      </c>
      <c r="J29" s="7" t="s">
        <v>356</v>
      </c>
      <c r="K29" s="85">
        <v>2.8089444489281234</v>
      </c>
      <c r="L29" s="85">
        <v>0</v>
      </c>
      <c r="M29" s="85">
        <v>1.4044722244640617</v>
      </c>
    </row>
    <row r="30" spans="1:16">
      <c r="A30" t="s">
        <v>357</v>
      </c>
      <c r="B30" s="29" t="s">
        <v>111</v>
      </c>
      <c r="C30" s="30" t="s">
        <v>298</v>
      </c>
      <c r="D30" s="29">
        <f>incubations!T33-initials!T33</f>
        <v>0</v>
      </c>
      <c r="E30" s="29">
        <f>incubations!U33-initials!U33</f>
        <v>44.062209529080462</v>
      </c>
      <c r="F30" s="29">
        <f>incubations!V33-initials!V33</f>
        <v>0</v>
      </c>
      <c r="G30" s="29">
        <f>incubations!W33-initials!W33</f>
        <v>4.8875089956339757</v>
      </c>
      <c r="H30">
        <f t="shared" si="0"/>
        <v>4.8875089956339757</v>
      </c>
      <c r="J30" s="7" t="s">
        <v>357</v>
      </c>
      <c r="K30" s="85">
        <v>4.0190699499524811</v>
      </c>
      <c r="L30" s="85">
        <v>0</v>
      </c>
      <c r="M30" s="85">
        <v>1.8268499772511277</v>
      </c>
    </row>
    <row r="31" spans="1:16">
      <c r="A31" t="s">
        <v>357</v>
      </c>
      <c r="B31" s="29" t="s">
        <v>115</v>
      </c>
      <c r="C31" s="30" t="s">
        <v>298</v>
      </c>
      <c r="D31" s="29">
        <f>incubations!T34-initials!T34</f>
        <v>0</v>
      </c>
      <c r="E31" s="29">
        <f>incubations!U34-initials!U34</f>
        <v>57.30478702174031</v>
      </c>
      <c r="F31" s="29">
        <f>incubations!V34-initials!V34</f>
        <v>0</v>
      </c>
      <c r="G31" s="29">
        <f>incubations!W34-initials!W34</f>
        <v>8.0598281006446051</v>
      </c>
      <c r="H31">
        <f t="shared" si="0"/>
        <v>8.0598281006446051</v>
      </c>
      <c r="J31" s="7" t="s">
        <v>358</v>
      </c>
      <c r="K31" s="85">
        <v>2.0922823645408499</v>
      </c>
      <c r="L31" s="85">
        <v>0</v>
      </c>
      <c r="M31" s="85">
        <v>1.046141182270425</v>
      </c>
    </row>
    <row r="32" spans="1:16">
      <c r="A32" t="s">
        <v>358</v>
      </c>
      <c r="B32" s="29" t="s">
        <v>119</v>
      </c>
      <c r="C32" s="30" t="s">
        <v>298</v>
      </c>
      <c r="D32" s="29">
        <f>incubations!T35-initials!T35</f>
        <v>0</v>
      </c>
      <c r="E32" s="29">
        <f>incubations!U35-initials!U35</f>
        <v>23.098859774434167</v>
      </c>
      <c r="F32" s="29">
        <f>incubations!V35-initials!V35</f>
        <v>0</v>
      </c>
      <c r="G32" s="29">
        <f>incubations!W35-initials!W35</f>
        <v>14.088223169207854</v>
      </c>
      <c r="H32">
        <f t="shared" si="0"/>
        <v>14.088223169207854</v>
      </c>
      <c r="J32" s="7" t="s">
        <v>359</v>
      </c>
      <c r="K32" s="85">
        <v>2.3371664592863746</v>
      </c>
      <c r="L32" s="85">
        <v>0.42490055142949013</v>
      </c>
      <c r="M32" s="85">
        <v>1.2941123277280739</v>
      </c>
    </row>
    <row r="33" spans="1:13">
      <c r="A33" t="s">
        <v>358</v>
      </c>
      <c r="B33" s="29" t="s">
        <v>122</v>
      </c>
      <c r="C33" s="30" t="s">
        <v>298</v>
      </c>
      <c r="D33" s="29">
        <f>incubations!T36-initials!T36</f>
        <v>0</v>
      </c>
      <c r="E33" s="29">
        <f>incubations!U36-initials!U36</f>
        <v>30.20795370495312</v>
      </c>
      <c r="F33" s="29">
        <f>incubations!V36-initials!V36</f>
        <v>0</v>
      </c>
      <c r="G33" s="29">
        <f>incubations!W36-initials!W36</f>
        <v>23.139560972207697</v>
      </c>
      <c r="H33">
        <f t="shared" si="0"/>
        <v>23.139560972207697</v>
      </c>
      <c r="J33" s="7" t="s">
        <v>360</v>
      </c>
      <c r="K33" s="85">
        <v>2.8822091218799595</v>
      </c>
      <c r="L33" s="85">
        <v>0</v>
      </c>
      <c r="M33" s="85">
        <v>1.4411045609399797</v>
      </c>
    </row>
    <row r="34" spans="1:13">
      <c r="A34" t="s">
        <v>358</v>
      </c>
      <c r="B34" s="29" t="s">
        <v>125</v>
      </c>
      <c r="C34" s="30" t="s">
        <v>298</v>
      </c>
      <c r="D34" s="29">
        <f>incubations!T37-initials!T37</f>
        <v>0</v>
      </c>
      <c r="E34" s="29">
        <f>incubations!U37-initials!U37</f>
        <v>1.6724034484505736</v>
      </c>
      <c r="F34" s="29">
        <f>incubations!V37-initials!V37</f>
        <v>0</v>
      </c>
      <c r="G34" s="29">
        <f>incubations!W37-initials!W37</f>
        <v>2.8460504729607248</v>
      </c>
      <c r="H34">
        <f t="shared" si="0"/>
        <v>2.8460504729607248</v>
      </c>
      <c r="J34" s="7" t="s">
        <v>361</v>
      </c>
      <c r="K34" s="85">
        <v>9.476452228203895</v>
      </c>
      <c r="L34" s="85">
        <v>2.5573453130311563</v>
      </c>
      <c r="M34" s="85">
        <v>6.3314036303981052</v>
      </c>
    </row>
    <row r="35" spans="1:13">
      <c r="A35" t="s">
        <v>358</v>
      </c>
      <c r="B35" s="29" t="s">
        <v>128</v>
      </c>
      <c r="C35" s="30" t="s">
        <v>298</v>
      </c>
      <c r="D35" s="29">
        <f>incubations!T38-initials!T38</f>
        <v>0</v>
      </c>
      <c r="E35" s="29">
        <f>incubations!U38-initials!U38</f>
        <v>30.132110682769934</v>
      </c>
      <c r="F35" s="29">
        <f>incubations!V38-initials!V38</f>
        <v>0</v>
      </c>
      <c r="G35" s="29">
        <f>incubations!W38-initials!W38</f>
        <v>14.669503201119705</v>
      </c>
      <c r="H35">
        <f t="shared" si="0"/>
        <v>14.669503201119705</v>
      </c>
      <c r="J35" s="7" t="s">
        <v>362</v>
      </c>
      <c r="K35" s="85">
        <v>5.6571285868167571</v>
      </c>
      <c r="L35" s="85">
        <v>1.3251095584891399</v>
      </c>
      <c r="M35" s="85">
        <v>3.4911190726529484</v>
      </c>
    </row>
    <row r="36" spans="1:13">
      <c r="A36" t="s">
        <v>358</v>
      </c>
      <c r="B36" s="29" t="s">
        <v>131</v>
      </c>
      <c r="C36" s="30" t="s">
        <v>298</v>
      </c>
      <c r="D36" s="29">
        <f>incubations!T39-initials!T39</f>
        <v>0</v>
      </c>
      <c r="E36" s="29">
        <f>incubations!U39-initials!U39</f>
        <v>25.529112327841574</v>
      </c>
      <c r="F36" s="29">
        <f>incubations!V39-initials!V39</f>
        <v>0</v>
      </c>
      <c r="G36" s="29">
        <f>incubations!W39-initials!W39</f>
        <v>13.923172013081551</v>
      </c>
      <c r="H36">
        <f t="shared" si="0"/>
        <v>13.923172013081551</v>
      </c>
      <c r="J36" s="7" t="s">
        <v>363</v>
      </c>
      <c r="K36" s="85">
        <v>2.1258882599107207</v>
      </c>
      <c r="L36" s="85">
        <v>0.66540583800152042</v>
      </c>
      <c r="M36" s="85">
        <v>1.152233311971254</v>
      </c>
    </row>
    <row r="37" spans="1:13">
      <c r="A37" t="s">
        <v>358</v>
      </c>
      <c r="B37" s="29" t="s">
        <v>134</v>
      </c>
      <c r="C37" s="30" t="s">
        <v>298</v>
      </c>
      <c r="D37" s="29">
        <f>incubations!T40-initials!T40</f>
        <v>0</v>
      </c>
      <c r="E37" s="29">
        <f>incubations!U40-initials!U40</f>
        <v>12.702816454008957</v>
      </c>
      <c r="F37" s="29">
        <f>incubations!V40-initials!V40</f>
        <v>0</v>
      </c>
      <c r="G37" s="29">
        <f>incubations!W40-initials!W40</f>
        <v>5.8445916118889425</v>
      </c>
      <c r="H37">
        <f t="shared" si="0"/>
        <v>5.8445916118889425</v>
      </c>
      <c r="J37" s="7" t="s">
        <v>257</v>
      </c>
      <c r="K37" s="85">
        <v>2.4181378171451304</v>
      </c>
      <c r="L37" s="85">
        <v>0.82717659444499569</v>
      </c>
      <c r="M37" s="85">
        <v>1.4635610835250494</v>
      </c>
    </row>
    <row r="38" spans="1:13">
      <c r="A38" t="s">
        <v>359</v>
      </c>
      <c r="B38" s="29" t="s">
        <v>137</v>
      </c>
      <c r="C38" s="30" t="s">
        <v>298</v>
      </c>
      <c r="D38" s="29">
        <f>incubations!T41-initials!T41</f>
        <v>0</v>
      </c>
      <c r="E38" s="29">
        <f>incubations!U41-initials!U41</f>
        <v>46.610263216102631</v>
      </c>
      <c r="F38" s="29">
        <f>incubations!V41-initials!V41</f>
        <v>0</v>
      </c>
      <c r="G38" s="29">
        <f>incubations!W41-initials!W41</f>
        <v>14.861752546562672</v>
      </c>
      <c r="H38">
        <f t="shared" si="0"/>
        <v>14.861752546562672</v>
      </c>
      <c r="J38" s="7" t="s">
        <v>350</v>
      </c>
      <c r="K38" s="85">
        <v>4.2619544744893023</v>
      </c>
      <c r="L38" s="85">
        <v>0.44882456991601982</v>
      </c>
      <c r="M38" s="85">
        <v>2.2263738487396552</v>
      </c>
    </row>
    <row r="39" spans="1:13">
      <c r="A39" t="s">
        <v>359</v>
      </c>
      <c r="B39" s="29" t="s">
        <v>140</v>
      </c>
      <c r="C39" s="30" t="s">
        <v>298</v>
      </c>
      <c r="D39" s="29">
        <f>incubations!T42-initials!T42</f>
        <v>0</v>
      </c>
      <c r="E39" s="29">
        <f>incubations!U42-initials!U42</f>
        <v>16.685001161333311</v>
      </c>
      <c r="F39" s="29">
        <f>incubations!V42-initials!V42</f>
        <v>0</v>
      </c>
      <c r="G39" s="29">
        <f>incubations!W42-initials!W42</f>
        <v>4.3572695911986514</v>
      </c>
      <c r="H39">
        <f t="shared" si="0"/>
        <v>4.3572695911986514</v>
      </c>
    </row>
    <row r="40" spans="1:13">
      <c r="A40" t="s">
        <v>359</v>
      </c>
      <c r="B40" s="29" t="s">
        <v>143</v>
      </c>
      <c r="C40" s="30" t="s">
        <v>298</v>
      </c>
      <c r="D40" s="29">
        <f>incubations!T43-initials!T43</f>
        <v>0</v>
      </c>
      <c r="E40" s="29">
        <f>incubations!U43-initials!U43</f>
        <v>15.275027223550723</v>
      </c>
      <c r="F40" s="29">
        <f>incubations!V43-initials!V43</f>
        <v>0</v>
      </c>
      <c r="G40" s="29">
        <f>incubations!W43-initials!W43</f>
        <v>8.4265673058006705</v>
      </c>
      <c r="H40">
        <f t="shared" si="0"/>
        <v>8.4265673058006705</v>
      </c>
    </row>
    <row r="41" spans="1:13">
      <c r="A41" t="s">
        <v>359</v>
      </c>
      <c r="B41" s="29" t="s">
        <v>149</v>
      </c>
      <c r="C41" s="30" t="s">
        <v>298</v>
      </c>
      <c r="D41" s="29">
        <f>incubations!T44-initials!T44</f>
        <v>0</v>
      </c>
      <c r="E41" s="29">
        <f>incubations!U44-initials!U44</f>
        <v>26.126639924298196</v>
      </c>
      <c r="F41" s="29">
        <f>incubations!V44-initials!V44</f>
        <v>0</v>
      </c>
      <c r="G41" s="29">
        <f>incubations!W44-initials!W44</f>
        <v>1.6395537100773439</v>
      </c>
      <c r="H41">
        <f t="shared" si="0"/>
        <v>1.6395537100773439</v>
      </c>
    </row>
    <row r="42" spans="1:13">
      <c r="A42" t="s">
        <v>359</v>
      </c>
      <c r="B42" s="29" t="s">
        <v>153</v>
      </c>
      <c r="C42" s="30" t="s">
        <v>298</v>
      </c>
      <c r="D42" s="29">
        <f>incubations!T45-initials!T45</f>
        <v>3.1118919714474944</v>
      </c>
      <c r="E42" s="29">
        <f>incubations!U45-initials!U45</f>
        <v>14.227261281514636</v>
      </c>
      <c r="F42" s="29">
        <f>incubations!V45-initials!V45</f>
        <v>1.0569777988091011</v>
      </c>
      <c r="G42" s="29">
        <f>incubations!W45-initials!W45</f>
        <v>2.5802833098693299</v>
      </c>
      <c r="H42">
        <f t="shared" si="0"/>
        <v>3.6372611086784312</v>
      </c>
    </row>
    <row r="43" spans="1:13">
      <c r="A43" t="s">
        <v>359</v>
      </c>
      <c r="B43" s="29" t="s">
        <v>157</v>
      </c>
      <c r="C43" s="30" t="s">
        <v>298</v>
      </c>
      <c r="D43" s="29">
        <f>incubations!T46-initials!T46</f>
        <v>6.0160491344800473</v>
      </c>
      <c r="E43" s="29">
        <f>incubations!U46-initials!U46</f>
        <v>103.2468198344138</v>
      </c>
      <c r="F43" s="29">
        <f>incubations!V46-initials!V46</f>
        <v>1.4924255097678394</v>
      </c>
      <c r="G43" s="29">
        <f>incubations!W46-initials!W46</f>
        <v>21.369701775623561</v>
      </c>
      <c r="H43">
        <f t="shared" si="0"/>
        <v>22.862127285391402</v>
      </c>
    </row>
    <row r="44" spans="1:13">
      <c r="A44" t="s">
        <v>360</v>
      </c>
      <c r="B44" s="29" t="s">
        <v>161</v>
      </c>
      <c r="C44" s="30" t="s">
        <v>298</v>
      </c>
      <c r="D44" s="29">
        <f>incubations!T47-initials!T47</f>
        <v>0</v>
      </c>
      <c r="E44" s="29">
        <f>incubations!U47-initials!U47</f>
        <v>35.554015275553901</v>
      </c>
      <c r="F44" s="29">
        <f>incubations!V47-initials!V47</f>
        <v>0</v>
      </c>
      <c r="G44" s="29">
        <f>incubations!W47-initials!W47</f>
        <v>3.6378370646719294</v>
      </c>
      <c r="H44">
        <f t="shared" si="0"/>
        <v>3.6378370646719294</v>
      </c>
    </row>
    <row r="45" spans="1:13">
      <c r="A45" t="s">
        <v>360</v>
      </c>
      <c r="B45" s="29" t="s">
        <v>165</v>
      </c>
      <c r="C45" s="30" t="s">
        <v>298</v>
      </c>
      <c r="D45" s="29">
        <f>incubations!T48-initials!T48</f>
        <v>0</v>
      </c>
      <c r="E45" s="29">
        <f>incubations!U48-initials!U48</f>
        <v>4.8853873176938549</v>
      </c>
      <c r="F45" s="29">
        <f>incubations!V48-initials!V48</f>
        <v>0</v>
      </c>
      <c r="G45" s="29">
        <f>incubations!W48-initials!W48</f>
        <v>1.6514045227608047</v>
      </c>
      <c r="H45">
        <f t="shared" si="0"/>
        <v>1.6514045227608047</v>
      </c>
    </row>
    <row r="46" spans="1:13">
      <c r="A46" t="s">
        <v>360</v>
      </c>
      <c r="B46" s="29" t="s">
        <v>314</v>
      </c>
      <c r="C46" s="30" t="s">
        <v>298</v>
      </c>
      <c r="D46" s="29">
        <f>incubations!T49-initials!T49</f>
        <v>0</v>
      </c>
      <c r="E46" s="29">
        <f>incubations!U49-initials!U49</f>
        <v>20.106625859397546</v>
      </c>
      <c r="F46" s="29">
        <f>incubations!V49-initials!V49</f>
        <v>0</v>
      </c>
      <c r="G46" s="29">
        <f>incubations!W49-initials!W49</f>
        <v>3.3496656239195044</v>
      </c>
      <c r="H46">
        <f t="shared" si="0"/>
        <v>3.3496656239195044</v>
      </c>
    </row>
    <row r="47" spans="1:13">
      <c r="A47" t="s">
        <v>360</v>
      </c>
      <c r="B47" s="29" t="s">
        <v>315</v>
      </c>
      <c r="C47" s="30" t="s">
        <v>298</v>
      </c>
      <c r="D47" s="29">
        <f>incubations!T50-initials!T50</f>
        <v>0</v>
      </c>
      <c r="E47" s="29">
        <f>incubations!U50-initials!U50</f>
        <v>22.576687710343698</v>
      </c>
      <c r="F47" s="29">
        <f>incubations!V50-initials!V50</f>
        <v>0</v>
      </c>
      <c r="G47" s="29">
        <f>incubations!W50-initials!W50</f>
        <v>3.9410388610813474</v>
      </c>
      <c r="H47">
        <f t="shared" si="0"/>
        <v>3.9410388610813474</v>
      </c>
    </row>
    <row r="48" spans="1:13">
      <c r="A48" t="s">
        <v>360</v>
      </c>
      <c r="B48" s="29" t="s">
        <v>316</v>
      </c>
      <c r="C48" s="30" t="s">
        <v>298</v>
      </c>
      <c r="D48" s="29">
        <f>incubations!T51-initials!T51</f>
        <v>0</v>
      </c>
      <c r="E48" s="29">
        <f>incubations!U51-initials!U51</f>
        <v>14.696897938208785</v>
      </c>
      <c r="F48" s="29">
        <f>incubations!V51-initials!V51</f>
        <v>0</v>
      </c>
      <c r="G48" s="29">
        <f>incubations!W51-initials!W51</f>
        <v>0.46398140242770669</v>
      </c>
      <c r="H48">
        <f t="shared" si="0"/>
        <v>0.46398140242770669</v>
      </c>
    </row>
    <row r="49" spans="1:8">
      <c r="A49" t="s">
        <v>360</v>
      </c>
      <c r="B49" s="29" t="s">
        <v>317</v>
      </c>
      <c r="C49" s="30" t="s">
        <v>298</v>
      </c>
      <c r="D49" s="29">
        <f>incubations!T52-initials!T52</f>
        <v>0</v>
      </c>
      <c r="E49" s="29">
        <f>incubations!U52-initials!U52</f>
        <v>17.409969967022903</v>
      </c>
      <c r="F49" s="29">
        <f>incubations!V52-initials!V52</f>
        <v>0</v>
      </c>
      <c r="G49" s="29">
        <f>incubations!W52-initials!W52</f>
        <v>3.8112379102322826</v>
      </c>
      <c r="H49">
        <f t="shared" si="0"/>
        <v>3.8112379102322826</v>
      </c>
    </row>
    <row r="50" spans="1:8">
      <c r="A50" t="s">
        <v>361</v>
      </c>
      <c r="B50" s="29" t="s">
        <v>185</v>
      </c>
      <c r="C50" s="30" t="s">
        <v>298</v>
      </c>
      <c r="D50" s="29">
        <f>incubations!T53-initials!T53</f>
        <v>19.905348460291741</v>
      </c>
      <c r="E50" s="29">
        <f>incubations!U53-initials!U53</f>
        <v>217.73350866714003</v>
      </c>
      <c r="F50" s="29">
        <f>incubations!V53-initials!V53</f>
        <v>2.953698650746432</v>
      </c>
      <c r="G50" s="29">
        <f>incubations!W53-initials!W53</f>
        <v>35.191017878975146</v>
      </c>
      <c r="H50">
        <f t="shared" si="0"/>
        <v>38.144716529721578</v>
      </c>
    </row>
    <row r="51" spans="1:8">
      <c r="A51" t="s">
        <v>361</v>
      </c>
      <c r="B51" s="29" t="s">
        <v>189</v>
      </c>
      <c r="C51" s="30" t="s">
        <v>298</v>
      </c>
      <c r="D51" s="29">
        <f>incubations!T54-initials!T54</f>
        <v>15.211832022268045</v>
      </c>
      <c r="E51" s="29">
        <f>incubations!U54-initials!U54</f>
        <v>69.347775852031091</v>
      </c>
      <c r="F51" s="29">
        <f>incubations!V54-initials!V54</f>
        <v>5.2977754511805966</v>
      </c>
      <c r="G51" s="29">
        <f>incubations!W54-initials!W54</f>
        <v>26.135625788006919</v>
      </c>
      <c r="H51">
        <f t="shared" si="0"/>
        <v>31.433401239187518</v>
      </c>
    </row>
    <row r="52" spans="1:8">
      <c r="A52" t="s">
        <v>361</v>
      </c>
      <c r="B52" s="29" t="s">
        <v>193</v>
      </c>
      <c r="C52" s="30" t="s">
        <v>298</v>
      </c>
      <c r="D52" s="29">
        <f>incubations!T55-initials!T55</f>
        <v>9.1241496598639458</v>
      </c>
      <c r="E52" s="29">
        <f>incubations!U55-initials!U55</f>
        <v>72.25570145639287</v>
      </c>
      <c r="F52" s="29">
        <f>incubations!V55-initials!V55</f>
        <v>1.071252344116268</v>
      </c>
      <c r="G52" s="29">
        <f>incubations!W55-initials!W55</f>
        <v>5.1225022687363158</v>
      </c>
      <c r="H52">
        <f t="shared" si="0"/>
        <v>6.193754612852584</v>
      </c>
    </row>
    <row r="53" spans="1:8">
      <c r="A53" t="s">
        <v>361</v>
      </c>
      <c r="B53" s="70" t="s">
        <v>197</v>
      </c>
      <c r="C53" s="71" t="s">
        <v>298</v>
      </c>
      <c r="D53" s="70"/>
      <c r="E53" s="70"/>
      <c r="F53" s="70"/>
      <c r="G53" s="70"/>
      <c r="H53" s="75"/>
    </row>
    <row r="54" spans="1:8">
      <c r="A54" t="s">
        <v>361</v>
      </c>
      <c r="B54" s="29" t="s">
        <v>201</v>
      </c>
      <c r="C54" s="30" t="s">
        <v>298</v>
      </c>
      <c r="D54" s="29">
        <f>incubations!T57-initials!T57</f>
        <v>14.03528071284631</v>
      </c>
      <c r="E54" s="29">
        <f>incubations!U57-initials!U57</f>
        <v>130.39623490348021</v>
      </c>
      <c r="F54" s="29">
        <f>incubations!V57-initials!V57</f>
        <v>1.9287117356379335</v>
      </c>
      <c r="G54" s="29">
        <f>incubations!W57-initials!W57</f>
        <v>16.710897860159356</v>
      </c>
      <c r="H54">
        <f t="shared" si="0"/>
        <v>18.639609595797289</v>
      </c>
    </row>
    <row r="55" spans="1:8">
      <c r="A55" t="s">
        <v>361</v>
      </c>
      <c r="B55" s="29" t="s">
        <v>205</v>
      </c>
      <c r="C55" s="30" t="s">
        <v>298</v>
      </c>
      <c r="D55" s="29">
        <f>incubations!T58-initials!T58</f>
        <v>9.4772220914334149</v>
      </c>
      <c r="E55" s="29">
        <f>incubations!U58-initials!U58</f>
        <v>92.843417422132646</v>
      </c>
      <c r="F55" s="29">
        <f>incubations!V58-initials!V58</f>
        <v>1.5352883834745521</v>
      </c>
      <c r="G55" s="29">
        <f>incubations!W58-initials!W58</f>
        <v>14.733818532730229</v>
      </c>
      <c r="H55">
        <f t="shared" si="0"/>
        <v>16.26910691620478</v>
      </c>
    </row>
    <row r="56" spans="1:8">
      <c r="A56" t="s">
        <v>362</v>
      </c>
      <c r="B56" s="29" t="s">
        <v>209</v>
      </c>
      <c r="C56" s="30" t="s">
        <v>298</v>
      </c>
      <c r="D56" s="29">
        <f>incubations!T59-initials!T59</f>
        <v>6.5188627529153793</v>
      </c>
      <c r="E56" s="29">
        <f>incubations!U59-initials!U59</f>
        <v>129.81992115086678</v>
      </c>
      <c r="F56" s="29">
        <f>incubations!V59-initials!V59</f>
        <v>1.6081194557958736</v>
      </c>
      <c r="G56" s="29">
        <f>incubations!W59-initials!W59</f>
        <v>33.227769486994994</v>
      </c>
      <c r="H56">
        <f t="shared" si="0"/>
        <v>34.835888942790866</v>
      </c>
    </row>
    <row r="57" spans="1:8">
      <c r="A57" t="s">
        <v>362</v>
      </c>
      <c r="B57" s="29" t="s">
        <v>213</v>
      </c>
      <c r="C57" s="30" t="s">
        <v>298</v>
      </c>
      <c r="D57" s="29">
        <f>incubations!T60-initials!T60</f>
        <v>0</v>
      </c>
      <c r="E57" s="29">
        <f>incubations!U60-initials!U60</f>
        <v>101.76639111886738</v>
      </c>
      <c r="F57" s="29">
        <f>incubations!V60-initials!V60</f>
        <v>0</v>
      </c>
      <c r="G57" s="29">
        <f>incubations!W60-initials!W60</f>
        <v>23.678579076477366</v>
      </c>
      <c r="H57">
        <f t="shared" si="0"/>
        <v>23.678579076477366</v>
      </c>
    </row>
    <row r="58" spans="1:8">
      <c r="A58" t="s">
        <v>362</v>
      </c>
      <c r="B58" s="29" t="s">
        <v>217</v>
      </c>
      <c r="C58" s="30" t="s">
        <v>298</v>
      </c>
      <c r="D58" s="29">
        <f>incubations!T61-initials!T61</f>
        <v>0</v>
      </c>
      <c r="E58" s="29">
        <f>incubations!U61-initials!U61</f>
        <v>98.58435023058513</v>
      </c>
      <c r="F58" s="29">
        <f>incubations!V61-initials!V61</f>
        <v>0</v>
      </c>
      <c r="G58" s="29">
        <f>incubations!W61-initials!W61</f>
        <v>26.720482307591354</v>
      </c>
      <c r="H58">
        <f t="shared" si="0"/>
        <v>26.720482307591354</v>
      </c>
    </row>
    <row r="59" spans="1:8">
      <c r="A59" t="s">
        <v>362</v>
      </c>
      <c r="B59" s="29" t="s">
        <v>221</v>
      </c>
      <c r="C59" s="30" t="s">
        <v>298</v>
      </c>
      <c r="D59" s="29">
        <f>incubations!T62-initials!T62</f>
        <v>0</v>
      </c>
      <c r="E59" s="29">
        <f>incubations!U62-initials!U62</f>
        <v>66.680005595218518</v>
      </c>
      <c r="F59" s="29">
        <f>incubations!V62-initials!V62</f>
        <v>0</v>
      </c>
      <c r="G59" s="29">
        <f>incubations!W62-initials!W62</f>
        <v>11.133757211584083</v>
      </c>
      <c r="H59">
        <f t="shared" si="0"/>
        <v>11.133757211584083</v>
      </c>
    </row>
    <row r="60" spans="1:8">
      <c r="A60" t="s">
        <v>362</v>
      </c>
      <c r="B60" s="29" t="s">
        <v>225</v>
      </c>
      <c r="C60" s="30" t="s">
        <v>298</v>
      </c>
      <c r="D60" s="29">
        <f>incubations!T63-initials!T63</f>
        <v>12.096507352941179</v>
      </c>
      <c r="E60" s="29">
        <f>incubations!U63-initials!U63</f>
        <v>150.61055166836175</v>
      </c>
      <c r="F60" s="29">
        <f>incubations!V63-initials!V63</f>
        <v>3.1537491209563999</v>
      </c>
      <c r="G60" s="29">
        <f>incubations!W63-initials!W63</f>
        <v>39.43347911003827</v>
      </c>
      <c r="H60">
        <f t="shared" si="0"/>
        <v>42.587228230994668</v>
      </c>
    </row>
    <row r="61" spans="1:8">
      <c r="A61" t="s">
        <v>362</v>
      </c>
      <c r="B61" s="29" t="s">
        <v>229</v>
      </c>
      <c r="C61" s="30" t="s">
        <v>298</v>
      </c>
      <c r="D61" s="29">
        <f>incubations!T64-initials!T64</f>
        <v>15.688970634038551</v>
      </c>
      <c r="E61" s="29">
        <f>incubations!U64-initials!U64</f>
        <v>330.98398683908533</v>
      </c>
      <c r="F61" s="29">
        <f>incubations!V64-initials!V64</f>
        <v>3.1887887741825662</v>
      </c>
      <c r="G61" s="29">
        <f>incubations!W64-initials!W64</f>
        <v>69.61093769491589</v>
      </c>
      <c r="H61">
        <f t="shared" si="0"/>
        <v>72.799726469098459</v>
      </c>
    </row>
    <row r="62" spans="1:8">
      <c r="A62" t="s">
        <v>363</v>
      </c>
      <c r="B62" s="29" t="s">
        <v>303</v>
      </c>
      <c r="C62" s="30" t="s">
        <v>298</v>
      </c>
      <c r="D62" s="29">
        <f>incubations!T65-initials!T65</f>
        <v>0</v>
      </c>
      <c r="E62" s="29">
        <f>incubations!U65-initials!U65</f>
        <v>113.65873632733357</v>
      </c>
      <c r="F62" s="29">
        <f>incubations!V65-initials!V65</f>
        <v>0</v>
      </c>
      <c r="G62" s="29">
        <f>incubations!W65-initials!W65</f>
        <v>25.038521798810468</v>
      </c>
      <c r="H62">
        <f t="shared" si="0"/>
        <v>25.038521798810468</v>
      </c>
    </row>
    <row r="63" spans="1:8">
      <c r="A63" t="s">
        <v>363</v>
      </c>
      <c r="B63" s="29" t="s">
        <v>237</v>
      </c>
      <c r="C63" s="30" t="s">
        <v>298</v>
      </c>
      <c r="D63" s="29">
        <f>incubations!T66-initials!T66</f>
        <v>0</v>
      </c>
      <c r="E63" s="29">
        <f>incubations!U66-initials!U66</f>
        <v>30.694654055933515</v>
      </c>
      <c r="F63" s="29">
        <f>incubations!V66-initials!V66</f>
        <v>0</v>
      </c>
      <c r="G63" s="29">
        <f>incubations!W66-initials!W66</f>
        <v>11.168770699608984</v>
      </c>
      <c r="H63">
        <f t="shared" si="0"/>
        <v>11.168770699608984</v>
      </c>
    </row>
    <row r="64" spans="1:8">
      <c r="A64" t="s">
        <v>363</v>
      </c>
      <c r="B64" s="29" t="s">
        <v>241</v>
      </c>
      <c r="C64" s="30" t="s">
        <v>298</v>
      </c>
      <c r="D64" s="29">
        <f>incubations!T67-initials!T67</f>
        <v>6.4586689275116589</v>
      </c>
      <c r="E64" s="29">
        <f>incubations!U67-initials!U67</f>
        <v>114.77337177067649</v>
      </c>
      <c r="F64" s="29">
        <f>incubations!V67-initials!V67</f>
        <v>1.8047769889861318</v>
      </c>
      <c r="G64" s="29">
        <f>incubations!W67-initials!W67</f>
        <v>29.00270151287075</v>
      </c>
      <c r="H64">
        <f t="shared" si="0"/>
        <v>30.807478501856881</v>
      </c>
    </row>
    <row r="65" spans="1:8">
      <c r="A65" t="s">
        <v>363</v>
      </c>
      <c r="B65" s="29" t="s">
        <v>245</v>
      </c>
      <c r="C65" s="30" t="s">
        <v>298</v>
      </c>
      <c r="D65" s="29">
        <f>incubations!T68-initials!T68</f>
        <v>0</v>
      </c>
      <c r="E65" s="29">
        <f>incubations!U68-initials!U68</f>
        <v>54.390585780778594</v>
      </c>
      <c r="F65" s="29">
        <f>incubations!V68-initials!V68</f>
        <v>0</v>
      </c>
      <c r="G65" s="29">
        <f>incubations!W68-initials!W68</f>
        <v>13.940454213777445</v>
      </c>
      <c r="H65">
        <f t="shared" si="0"/>
        <v>13.940454213777445</v>
      </c>
    </row>
    <row r="66" spans="1:8">
      <c r="A66" t="s">
        <v>363</v>
      </c>
      <c r="B66" s="29" t="s">
        <v>249</v>
      </c>
      <c r="C66" s="30" t="s">
        <v>298</v>
      </c>
      <c r="D66" s="29">
        <f>incubations!T69-initials!T69</f>
        <v>4.4699469044796123</v>
      </c>
      <c r="E66" s="29">
        <f>incubations!U69-initials!U69</f>
        <v>227.09180515917694</v>
      </c>
      <c r="F66" s="29">
        <f>incubations!V69-initials!V69</f>
        <v>0.83359988759262249</v>
      </c>
      <c r="G66" s="29">
        <f>incubations!W69-initials!W69</f>
        <v>42.472543592215118</v>
      </c>
      <c r="H66">
        <f t="shared" si="0"/>
        <v>43.306143479807737</v>
      </c>
    </row>
    <row r="67" spans="1:8">
      <c r="A67" t="s">
        <v>363</v>
      </c>
      <c r="B67" s="29" t="s">
        <v>253</v>
      </c>
      <c r="C67" s="30" t="s">
        <v>298</v>
      </c>
      <c r="D67" s="29">
        <f>incubations!T70-initials!T70</f>
        <v>4.7579269497990353</v>
      </c>
      <c r="E67" s="29">
        <f>incubations!U70-initials!U70</f>
        <v>92.959152506387682</v>
      </c>
      <c r="F67" s="29">
        <f>incubations!V70-initials!V70</f>
        <v>1.3540581514303678</v>
      </c>
      <c r="G67" s="29">
        <f>incubations!W70-initials!W70</f>
        <v>31.98841901569029</v>
      </c>
      <c r="H67">
        <f t="shared" ref="H67:H130" si="1">F67+G67</f>
        <v>33.342477167120656</v>
      </c>
    </row>
    <row r="68" spans="1:8">
      <c r="A68" t="s">
        <v>257</v>
      </c>
      <c r="B68" s="29" t="s">
        <v>307</v>
      </c>
      <c r="C68" s="30" t="s">
        <v>298</v>
      </c>
      <c r="D68" s="29">
        <f>incubations!T71-initials!T71</f>
        <v>2.3353333333333333</v>
      </c>
      <c r="E68" s="29">
        <f>incubations!U71-initials!U71</f>
        <v>122.35116666666667</v>
      </c>
      <c r="F68" s="29">
        <f>incubations!V71-initials!V71</f>
        <v>0.36440007671653235</v>
      </c>
      <c r="G68" s="29">
        <f>incubations!W71-initials!W71</f>
        <v>17.851486766398157</v>
      </c>
      <c r="H68">
        <f t="shared" si="1"/>
        <v>18.215886843114689</v>
      </c>
    </row>
    <row r="69" spans="1:8">
      <c r="A69" t="s">
        <v>257</v>
      </c>
      <c r="B69" s="29" t="s">
        <v>308</v>
      </c>
      <c r="C69" s="30" t="s">
        <v>298</v>
      </c>
      <c r="D69" s="29">
        <f>incubations!T72-initials!T72</f>
        <v>4.4322883086180962</v>
      </c>
      <c r="E69" s="29">
        <f>incubations!U72-initials!U72</f>
        <v>70.898527820128095</v>
      </c>
      <c r="F69" s="29">
        <f>incubations!V72-initials!V72</f>
        <v>0.5026271331684744</v>
      </c>
      <c r="G69" s="29">
        <f>incubations!W72-initials!W72</f>
        <v>7.264616693366138</v>
      </c>
      <c r="H69">
        <f t="shared" si="1"/>
        <v>7.767243826534612</v>
      </c>
    </row>
    <row r="70" spans="1:8">
      <c r="A70" t="s">
        <v>257</v>
      </c>
      <c r="B70" s="29" t="s">
        <v>309</v>
      </c>
      <c r="C70" s="30" t="s">
        <v>298</v>
      </c>
      <c r="D70" s="29">
        <f>incubations!T73-initials!T73</f>
        <v>5.11302524155494</v>
      </c>
      <c r="E70" s="29">
        <f>incubations!U73-initials!U73</f>
        <v>69.876643934698052</v>
      </c>
      <c r="F70" s="29">
        <f>incubations!V73-initials!V73</f>
        <v>0.64122449147284899</v>
      </c>
      <c r="G70" s="29">
        <f>incubations!W73-initials!W73</f>
        <v>9.2566622820564675</v>
      </c>
      <c r="H70">
        <f t="shared" si="1"/>
        <v>9.8978867735293168</v>
      </c>
    </row>
    <row r="71" spans="1:8">
      <c r="A71" t="s">
        <v>257</v>
      </c>
      <c r="B71" s="29" t="s">
        <v>310</v>
      </c>
      <c r="C71" s="30" t="s">
        <v>298</v>
      </c>
      <c r="D71" s="29">
        <f>incubations!T74-initials!T74</f>
        <v>6.3435790901767914</v>
      </c>
      <c r="E71" s="29">
        <f>incubations!U74-initials!U74</f>
        <v>203.0154532398227</v>
      </c>
      <c r="F71" s="29">
        <f>incubations!V74-initials!V74</f>
        <v>0.53598705501618127</v>
      </c>
      <c r="G71" s="29">
        <f>incubations!W74-initials!W74</f>
        <v>18.375430032102788</v>
      </c>
      <c r="H71">
        <f t="shared" si="1"/>
        <v>18.91141708711897</v>
      </c>
    </row>
    <row r="72" spans="1:8">
      <c r="A72" t="s">
        <v>257</v>
      </c>
      <c r="B72" s="29" t="s">
        <v>311</v>
      </c>
      <c r="C72" s="30" t="s">
        <v>298</v>
      </c>
      <c r="D72" s="29">
        <f>incubations!T75-initials!T75</f>
        <v>7.9971905690308702</v>
      </c>
      <c r="E72" s="29">
        <f>incubations!U75-initials!U75</f>
        <v>70.200958068635018</v>
      </c>
      <c r="F72" s="29">
        <f>incubations!V75-initials!V75</f>
        <v>1.9067191151007787</v>
      </c>
      <c r="G72" s="29">
        <f>incubations!W75-initials!W75</f>
        <v>18.795975439500761</v>
      </c>
      <c r="H72">
        <f t="shared" si="1"/>
        <v>20.702694554601539</v>
      </c>
    </row>
    <row r="73" spans="1:8">
      <c r="A73" t="s">
        <v>257</v>
      </c>
      <c r="B73" s="29" t="s">
        <v>270</v>
      </c>
      <c r="C73" s="30" t="s">
        <v>298</v>
      </c>
      <c r="D73" s="29">
        <f>incubations!T76-initials!T76</f>
        <v>8.2244652727709706</v>
      </c>
      <c r="E73" s="29">
        <f>incubations!U76-initials!U76</f>
        <v>188.19002428500698</v>
      </c>
      <c r="F73" s="29">
        <f>incubations!V76-initials!V76</f>
        <v>1.0121016951951582</v>
      </c>
      <c r="G73" s="29">
        <f>incubations!W76-initials!W76</f>
        <v>21.77790877075644</v>
      </c>
      <c r="H73">
        <f t="shared" si="1"/>
        <v>22.7900104659516</v>
      </c>
    </row>
    <row r="74" spans="1:8">
      <c r="A74" t="s">
        <v>353</v>
      </c>
      <c r="B74" s="29" t="s">
        <v>17</v>
      </c>
      <c r="C74" s="29" t="s">
        <v>301</v>
      </c>
      <c r="D74" s="29">
        <f>incubations!T77-initials!T77</f>
        <v>3.8021271929824567</v>
      </c>
      <c r="E74" s="29">
        <f>incubations!U77-initials!U77</f>
        <v>7.9717863290535016</v>
      </c>
      <c r="F74" s="29">
        <f>incubations!V77-initials!V77</f>
        <v>2.5439392405063295</v>
      </c>
      <c r="G74" s="29">
        <f>incubations!W77-initials!W77</f>
        <v>4.8799116546472332</v>
      </c>
      <c r="H74">
        <f t="shared" si="1"/>
        <v>7.4238508951535627</v>
      </c>
    </row>
    <row r="75" spans="1:8">
      <c r="A75" t="s">
        <v>353</v>
      </c>
      <c r="B75" s="29" t="s">
        <v>20</v>
      </c>
      <c r="C75" s="29" t="s">
        <v>301</v>
      </c>
      <c r="D75" s="29">
        <f>incubations!T78-initials!T78</f>
        <v>4.6733541687670126</v>
      </c>
      <c r="E75" s="29">
        <f>incubations!U78-initials!U78</f>
        <v>4.6185560732442372</v>
      </c>
      <c r="F75" s="29">
        <f>incubations!V78-initials!V78</f>
        <v>3.8119207989780506</v>
      </c>
      <c r="G75" s="29">
        <f>incubations!W78-initials!W78</f>
        <v>4.5873053881533643</v>
      </c>
      <c r="H75">
        <f t="shared" si="1"/>
        <v>8.3992261871314149</v>
      </c>
    </row>
    <row r="76" spans="1:8">
      <c r="A76" t="s">
        <v>353</v>
      </c>
      <c r="B76" s="29" t="s">
        <v>23</v>
      </c>
      <c r="C76" s="29" t="s">
        <v>301</v>
      </c>
      <c r="D76" s="29">
        <f>incubations!T79-initials!T79</f>
        <v>5.4465551386283089</v>
      </c>
      <c r="E76" s="29">
        <f>incubations!U79-initials!U79</f>
        <v>4.8449034471952608</v>
      </c>
      <c r="F76" s="29">
        <f>incubations!V79-initials!V79</f>
        <v>2.374055778532469</v>
      </c>
      <c r="G76" s="29">
        <f>incubations!W79-initials!W79</f>
        <v>2.0027034036656266</v>
      </c>
      <c r="H76">
        <f t="shared" si="1"/>
        <v>4.3767591821980956</v>
      </c>
    </row>
    <row r="77" spans="1:8">
      <c r="A77" t="s">
        <v>353</v>
      </c>
      <c r="B77" s="29" t="s">
        <v>26</v>
      </c>
      <c r="C77" s="29" t="s">
        <v>301</v>
      </c>
      <c r="D77" s="29">
        <f>incubations!T80-initials!T80</f>
        <v>4.3526761382217209</v>
      </c>
      <c r="E77" s="29">
        <f>incubations!U80-initials!U80</f>
        <v>8.3754678475085331</v>
      </c>
      <c r="F77" s="29">
        <f>incubations!V80-initials!V80</f>
        <v>3.7115658821027648</v>
      </c>
      <c r="G77" s="29">
        <f>incubations!W80-initials!W80</f>
        <v>8.2509758898926187</v>
      </c>
      <c r="H77">
        <f t="shared" si="1"/>
        <v>11.962541771995383</v>
      </c>
    </row>
    <row r="78" spans="1:8">
      <c r="A78" t="s">
        <v>353</v>
      </c>
      <c r="B78" s="29" t="s">
        <v>29</v>
      </c>
      <c r="C78" s="29" t="s">
        <v>301</v>
      </c>
      <c r="D78" s="29">
        <f>incubations!T81-initials!T81</f>
        <v>4.1064701742766063</v>
      </c>
      <c r="E78" s="29">
        <f>incubations!U81-initials!U81</f>
        <v>4.1421586944429034</v>
      </c>
      <c r="F78" s="29">
        <f>incubations!V81-initials!V81</f>
        <v>5.8060401987071559</v>
      </c>
      <c r="G78" s="29">
        <f>incubations!W81-initials!W81</f>
        <v>5.625113194049308</v>
      </c>
      <c r="H78">
        <f t="shared" si="1"/>
        <v>11.431153392756464</v>
      </c>
    </row>
    <row r="79" spans="1:8">
      <c r="A79" t="s">
        <v>353</v>
      </c>
      <c r="B79" s="29" t="s">
        <v>32</v>
      </c>
      <c r="C79" s="29" t="s">
        <v>301</v>
      </c>
      <c r="D79" s="29">
        <f>incubations!T82-initials!T82</f>
        <v>6.3220235066984944</v>
      </c>
      <c r="E79" s="29">
        <f>incubations!U82-initials!U82</f>
        <v>6.84591568119993</v>
      </c>
      <c r="F79" s="29">
        <f>incubations!V82-initials!V82</f>
        <v>6.7749784851902906</v>
      </c>
      <c r="G79" s="29">
        <f>incubations!W82-initials!W82</f>
        <v>8.7212400513158705</v>
      </c>
      <c r="H79">
        <f t="shared" si="1"/>
        <v>15.496218536506161</v>
      </c>
    </row>
    <row r="80" spans="1:8">
      <c r="A80" t="s">
        <v>354</v>
      </c>
      <c r="B80" s="29" t="s">
        <v>35</v>
      </c>
      <c r="C80" s="70" t="s">
        <v>301</v>
      </c>
      <c r="D80" s="70"/>
      <c r="E80" s="70"/>
      <c r="F80" s="70"/>
      <c r="G80" s="70"/>
      <c r="H80" s="75"/>
    </row>
    <row r="81" spans="1:8">
      <c r="A81" t="s">
        <v>354</v>
      </c>
      <c r="B81" s="29" t="s">
        <v>38</v>
      </c>
      <c r="C81" s="70" t="s">
        <v>301</v>
      </c>
      <c r="D81" s="70"/>
      <c r="E81" s="70"/>
      <c r="F81" s="70"/>
      <c r="G81" s="70"/>
      <c r="H81" s="75"/>
    </row>
    <row r="82" spans="1:8">
      <c r="A82" t="s">
        <v>354</v>
      </c>
      <c r="B82" s="29" t="s">
        <v>41</v>
      </c>
      <c r="C82" s="29" t="s">
        <v>301</v>
      </c>
      <c r="D82" s="29">
        <f>incubations!T85-initials!T85</f>
        <v>15.687928154728771</v>
      </c>
      <c r="E82" s="29">
        <f>incubations!U85-initials!U85</f>
        <v>3.0538496769404464</v>
      </c>
      <c r="F82" s="29">
        <f>incubations!V85-initials!V85</f>
        <v>15.445960017664371</v>
      </c>
      <c r="G82" s="29">
        <f>incubations!W85-initials!W85</f>
        <v>7.7810217576331508</v>
      </c>
      <c r="H82">
        <f t="shared" si="1"/>
        <v>23.226981775297521</v>
      </c>
    </row>
    <row r="83" spans="1:8">
      <c r="A83" t="s">
        <v>354</v>
      </c>
      <c r="B83" s="29" t="s">
        <v>44</v>
      </c>
      <c r="C83" s="70" t="s">
        <v>301</v>
      </c>
      <c r="D83" s="70"/>
      <c r="E83" s="70"/>
      <c r="F83" s="70"/>
      <c r="G83" s="70"/>
      <c r="H83" s="75"/>
    </row>
    <row r="84" spans="1:8">
      <c r="A84" t="s">
        <v>354</v>
      </c>
      <c r="B84" s="29" t="s">
        <v>47</v>
      </c>
      <c r="C84" s="29" t="s">
        <v>301</v>
      </c>
      <c r="D84" s="29">
        <f>incubations!T87-initials!T87</f>
        <v>5.9542554073091898</v>
      </c>
      <c r="E84" s="29">
        <f>incubations!U87-initials!U87</f>
        <v>11.582999762054657</v>
      </c>
      <c r="F84" s="29">
        <f>incubations!V87-initials!V87</f>
        <v>7.795317878833333</v>
      </c>
      <c r="G84" s="29">
        <f>incubations!W87-initials!W87</f>
        <v>15.831586894561621</v>
      </c>
      <c r="H84">
        <f t="shared" si="1"/>
        <v>23.626904773394955</v>
      </c>
    </row>
    <row r="85" spans="1:8">
      <c r="A85" t="s">
        <v>354</v>
      </c>
      <c r="B85" s="29" t="s">
        <v>50</v>
      </c>
      <c r="C85" s="29" t="s">
        <v>301</v>
      </c>
      <c r="D85" s="29">
        <f>incubations!T88-initials!T88</f>
        <v>8.6315164842836456</v>
      </c>
      <c r="E85" s="29">
        <f>incubations!U88-initials!U88</f>
        <v>8.7739392205436495</v>
      </c>
      <c r="F85" s="29">
        <f>incubations!V88-initials!V88</f>
        <v>5.59925516530972</v>
      </c>
      <c r="G85" s="29">
        <f>incubations!W88-initials!W88</f>
        <v>6.7181567783570895</v>
      </c>
      <c r="H85">
        <f t="shared" si="1"/>
        <v>12.317411943666809</v>
      </c>
    </row>
    <row r="86" spans="1:8">
      <c r="A86" t="s">
        <v>355</v>
      </c>
      <c r="B86" s="29" t="s">
        <v>53</v>
      </c>
      <c r="C86" s="29" t="s">
        <v>301</v>
      </c>
      <c r="D86" s="29">
        <f>incubations!T89-initials!T89</f>
        <v>2.4324955951975809</v>
      </c>
      <c r="E86" s="29">
        <f>incubations!U89-initials!U89</f>
        <v>-0.24345934678678738</v>
      </c>
      <c r="F86" s="29">
        <f>incubations!V89-initials!V89</f>
        <v>3.7075076104432427</v>
      </c>
      <c r="G86" s="29">
        <f>incubations!W89-initials!W89</f>
        <v>0.83792323760163434</v>
      </c>
      <c r="H86">
        <f t="shared" si="1"/>
        <v>4.5454308480448766</v>
      </c>
    </row>
    <row r="87" spans="1:8">
      <c r="A87" t="s">
        <v>355</v>
      </c>
      <c r="B87" s="29" t="s">
        <v>57</v>
      </c>
      <c r="C87" s="29" t="s">
        <v>301</v>
      </c>
      <c r="D87" s="29">
        <f>incubations!T90-initials!T90</f>
        <v>3.0797951763935743</v>
      </c>
      <c r="E87" s="29">
        <f>incubations!U90-initials!U90</f>
        <v>4.6676961020759187</v>
      </c>
      <c r="F87" s="29">
        <f>incubations!V90-initials!V90</f>
        <v>4.6885382258100616</v>
      </c>
      <c r="G87" s="29">
        <f>incubations!W90-initials!W90</f>
        <v>7.2453262573458508</v>
      </c>
      <c r="H87">
        <f t="shared" si="1"/>
        <v>11.933864483155912</v>
      </c>
    </row>
    <row r="88" spans="1:8">
      <c r="A88" t="s">
        <v>355</v>
      </c>
      <c r="B88" s="29" t="s">
        <v>61</v>
      </c>
      <c r="C88" s="29" t="s">
        <v>301</v>
      </c>
      <c r="D88" s="29">
        <f>incubations!T91-initials!T91</f>
        <v>4.0334631949067914</v>
      </c>
      <c r="E88" s="29">
        <f>incubations!U91-initials!U91</f>
        <v>5.5703409326604758</v>
      </c>
      <c r="F88" s="29">
        <f>incubations!V91-initials!V91</f>
        <v>5.3429304291930384</v>
      </c>
      <c r="G88" s="29">
        <f>incubations!W91-initials!W91</f>
        <v>7.7361420052707306</v>
      </c>
      <c r="H88">
        <f t="shared" si="1"/>
        <v>13.079072434463768</v>
      </c>
    </row>
    <row r="89" spans="1:8">
      <c r="A89" t="s">
        <v>355</v>
      </c>
      <c r="B89" s="29" t="s">
        <v>65</v>
      </c>
      <c r="C89" s="29" t="s">
        <v>301</v>
      </c>
      <c r="D89" s="29">
        <f>incubations!T92-initials!T92</f>
        <v>3.1140488667713888</v>
      </c>
      <c r="E89" s="29">
        <f>incubations!U92-initials!U92</f>
        <v>2.5976511593258844</v>
      </c>
      <c r="F89" s="29">
        <f>incubations!V92-initials!V92</f>
        <v>3.8358131754712739</v>
      </c>
      <c r="G89" s="29">
        <f>incubations!W92-initials!W92</f>
        <v>3.6155261531639158</v>
      </c>
      <c r="H89">
        <f t="shared" si="1"/>
        <v>7.4513393286351892</v>
      </c>
    </row>
    <row r="90" spans="1:8">
      <c r="A90" t="s">
        <v>355</v>
      </c>
      <c r="B90" s="29" t="s">
        <v>69</v>
      </c>
      <c r="C90" s="29" t="s">
        <v>301</v>
      </c>
      <c r="D90" s="29">
        <f>incubations!T93-initials!T93</f>
        <v>3.6893782753441053</v>
      </c>
      <c r="E90" s="29">
        <f>incubations!U93-initials!U93</f>
        <v>1.7811863319864112</v>
      </c>
      <c r="F90" s="29">
        <f>incubations!V93-initials!V93</f>
        <v>5.2701474072219723</v>
      </c>
      <c r="G90" s="29">
        <f>incubations!W93-initials!W93</f>
        <v>2.3947990715468066</v>
      </c>
      <c r="H90">
        <f t="shared" si="1"/>
        <v>7.6649464787687789</v>
      </c>
    </row>
    <row r="91" spans="1:8">
      <c r="A91" t="s">
        <v>355</v>
      </c>
      <c r="B91" s="29" t="s">
        <v>73</v>
      </c>
      <c r="C91" s="29" t="s">
        <v>301</v>
      </c>
      <c r="D91" s="29">
        <f>incubations!T94-initials!T94</f>
        <v>2.1671052631578949</v>
      </c>
      <c r="E91" s="29">
        <f>incubations!U94-initials!U94</f>
        <v>5.9072618930284522</v>
      </c>
      <c r="F91" s="29">
        <f>incubations!V94-initials!V94</f>
        <v>2.1997085276482338</v>
      </c>
      <c r="G91" s="29">
        <f>incubations!W94-initials!W94</f>
        <v>4.9647240374914423</v>
      </c>
      <c r="H91">
        <f t="shared" si="1"/>
        <v>7.1644325651396761</v>
      </c>
    </row>
    <row r="92" spans="1:8">
      <c r="A92" t="s">
        <v>356</v>
      </c>
      <c r="B92" s="29" t="s">
        <v>77</v>
      </c>
      <c r="C92" s="29" t="s">
        <v>301</v>
      </c>
      <c r="D92" s="29">
        <f>incubations!T95-initials!T95</f>
        <v>3.3058937033568863</v>
      </c>
      <c r="E92" s="29">
        <f>incubations!U95-initials!U95</f>
        <v>5.0497876992295971</v>
      </c>
      <c r="F92" s="29">
        <f>incubations!V95-initials!V95</f>
        <v>3.6871076363034665</v>
      </c>
      <c r="G92" s="29">
        <f>incubations!W95-initials!W95</f>
        <v>6.5638071810845977</v>
      </c>
      <c r="H92">
        <f t="shared" si="1"/>
        <v>10.250914817388065</v>
      </c>
    </row>
    <row r="93" spans="1:8">
      <c r="A93" t="s">
        <v>356</v>
      </c>
      <c r="B93" s="29" t="s">
        <v>80</v>
      </c>
      <c r="C93" s="29" t="s">
        <v>301</v>
      </c>
      <c r="D93" s="29">
        <f>incubations!T96-initials!T96</f>
        <v>3.024796089597015</v>
      </c>
      <c r="E93" s="29">
        <f>incubations!U96-initials!U96</f>
        <v>4.2489653661140121</v>
      </c>
      <c r="F93" s="29">
        <f>incubations!V96-initials!V96</f>
        <v>3.7876316743099201</v>
      </c>
      <c r="G93" s="29">
        <f>incubations!W96-initials!W96</f>
        <v>7.875514997730817</v>
      </c>
      <c r="H93">
        <f t="shared" si="1"/>
        <v>11.663146672040737</v>
      </c>
    </row>
    <row r="94" spans="1:8">
      <c r="A94" t="s">
        <v>356</v>
      </c>
      <c r="B94" s="29" t="s">
        <v>83</v>
      </c>
      <c r="C94" s="29" t="s">
        <v>301</v>
      </c>
      <c r="D94" s="29">
        <f>incubations!T97-initials!T97</f>
        <v>4.5234010137004699</v>
      </c>
      <c r="E94" s="29">
        <f>incubations!U97-initials!U97</f>
        <v>17.100257409291984</v>
      </c>
      <c r="F94" s="29">
        <f>incubations!V97-initials!V97</f>
        <v>1.1301173252003289</v>
      </c>
      <c r="G94" s="29">
        <f>incubations!W97-initials!W97</f>
        <v>4.1388503102389613</v>
      </c>
      <c r="H94">
        <f t="shared" si="1"/>
        <v>5.2689676354392905</v>
      </c>
    </row>
    <row r="95" spans="1:8">
      <c r="A95" t="s">
        <v>356</v>
      </c>
      <c r="B95" s="29" t="s">
        <v>86</v>
      </c>
      <c r="C95" s="29" t="s">
        <v>301</v>
      </c>
      <c r="D95" s="29">
        <f>incubations!T98-initials!T98</f>
        <v>2.0167942073253293</v>
      </c>
      <c r="E95" s="29">
        <f>incubations!U98-initials!U98</f>
        <v>2.8015577853857598</v>
      </c>
      <c r="F95" s="29">
        <f>incubations!V98-initials!V98</f>
        <v>1.4489008208821037</v>
      </c>
      <c r="G95" s="29">
        <f>incubations!W98-initials!W98</f>
        <v>1.6186598182222474</v>
      </c>
      <c r="H95">
        <f t="shared" si="1"/>
        <v>3.0675606391043511</v>
      </c>
    </row>
    <row r="96" spans="1:8">
      <c r="A96" t="s">
        <v>356</v>
      </c>
      <c r="B96" s="29" t="s">
        <v>89</v>
      </c>
      <c r="C96" s="29" t="s">
        <v>301</v>
      </c>
      <c r="D96" s="29">
        <f>incubations!T99-initials!T99</f>
        <v>5.887614954619222</v>
      </c>
      <c r="E96" s="29">
        <f>incubations!U99-initials!U99</f>
        <v>6.9220346509743047</v>
      </c>
      <c r="F96" s="29">
        <f>incubations!V99-initials!V99</f>
        <v>2.5732474500813982</v>
      </c>
      <c r="G96" s="29">
        <f>incubations!W99-initials!W99</f>
        <v>3.2683486340370349</v>
      </c>
      <c r="H96">
        <f t="shared" si="1"/>
        <v>5.8415960841184331</v>
      </c>
    </row>
    <row r="97" spans="1:8">
      <c r="A97" t="s">
        <v>356</v>
      </c>
      <c r="B97" s="29" t="s">
        <v>92</v>
      </c>
      <c r="C97" s="29" t="s">
        <v>301</v>
      </c>
      <c r="D97" s="29">
        <f>incubations!T100-initials!T100</f>
        <v>3.7892878740826705</v>
      </c>
      <c r="E97" s="29">
        <f>incubations!U100-initials!U100</f>
        <v>7.0407597699082576</v>
      </c>
      <c r="F97" s="29">
        <f>incubations!V100-initials!V100</f>
        <v>4.2266617867915244</v>
      </c>
      <c r="G97" s="29">
        <f>incubations!W100-initials!W100</f>
        <v>11.819263805722004</v>
      </c>
      <c r="H97">
        <f t="shared" si="1"/>
        <v>16.045925592513527</v>
      </c>
    </row>
    <row r="98" spans="1:8">
      <c r="A98" t="s">
        <v>357</v>
      </c>
      <c r="B98" s="29" t="s">
        <v>95</v>
      </c>
      <c r="C98" s="29" t="s">
        <v>301</v>
      </c>
      <c r="D98" s="29">
        <f>incubations!T101-initials!T101</f>
        <v>2.0608826917526386</v>
      </c>
      <c r="E98" s="29">
        <f>incubations!U101-initials!U101</f>
        <v>7.0284651792028292</v>
      </c>
      <c r="F98" s="29">
        <f>incubations!V101-initials!V101</f>
        <v>2.5177864643964369</v>
      </c>
      <c r="G98" s="29">
        <f>incubations!W101-initials!W101</f>
        <v>8.6925176188974618</v>
      </c>
      <c r="H98">
        <f t="shared" si="1"/>
        <v>11.210304083293899</v>
      </c>
    </row>
    <row r="99" spans="1:8">
      <c r="A99" t="s">
        <v>357</v>
      </c>
      <c r="B99" s="29" t="s">
        <v>99</v>
      </c>
      <c r="C99" s="29" t="s">
        <v>301</v>
      </c>
      <c r="D99" s="29">
        <f>incubations!T102-initials!T102</f>
        <v>3.8571717387523465</v>
      </c>
      <c r="E99" s="29">
        <f>incubations!U102-initials!U102</f>
        <v>3.9228029032537863</v>
      </c>
      <c r="F99" s="29">
        <f>incubations!V102-initials!V102</f>
        <v>6.8135754114562257</v>
      </c>
      <c r="G99" s="29">
        <f>incubations!W102-initials!W102</f>
        <v>7.4445345233298381</v>
      </c>
      <c r="H99">
        <f t="shared" si="1"/>
        <v>14.258109934786063</v>
      </c>
    </row>
    <row r="100" spans="1:8">
      <c r="A100" t="s">
        <v>357</v>
      </c>
      <c r="B100" s="29" t="s">
        <v>103</v>
      </c>
      <c r="C100" s="29" t="s">
        <v>301</v>
      </c>
      <c r="D100" s="29">
        <f>incubations!T103-initials!T103</f>
        <v>2.7620799614103388</v>
      </c>
      <c r="E100" s="29">
        <f>incubations!U103-initials!U103</f>
        <v>2.7759172826073373</v>
      </c>
      <c r="F100" s="29">
        <f>incubations!V103-initials!V103</f>
        <v>5.0816855446888649</v>
      </c>
      <c r="G100" s="29">
        <f>incubations!W103-initials!W103</f>
        <v>5.819064999941455</v>
      </c>
      <c r="H100">
        <f t="shared" si="1"/>
        <v>10.90075054463032</v>
      </c>
    </row>
    <row r="101" spans="1:8">
      <c r="A101" t="s">
        <v>357</v>
      </c>
      <c r="B101" s="29" t="s">
        <v>107</v>
      </c>
      <c r="C101" s="29" t="s">
        <v>301</v>
      </c>
      <c r="D101" s="29">
        <f>incubations!T104-initials!T104</f>
        <v>2.0713281287882461</v>
      </c>
      <c r="E101" s="29">
        <f>incubations!U104-initials!U104</f>
        <v>-0.38466169483520307</v>
      </c>
      <c r="F101" s="29">
        <f>incubations!V104-initials!V104</f>
        <v>2.4407378513727758</v>
      </c>
      <c r="G101" s="29">
        <f>incubations!W104-initials!W104</f>
        <v>-0.66149839320516612</v>
      </c>
      <c r="H101">
        <f t="shared" si="1"/>
        <v>1.7792394581676096</v>
      </c>
    </row>
    <row r="102" spans="1:8">
      <c r="A102" t="s">
        <v>357</v>
      </c>
      <c r="B102" s="29" t="s">
        <v>111</v>
      </c>
      <c r="C102" s="70" t="s">
        <v>301</v>
      </c>
      <c r="D102" s="70"/>
      <c r="E102" s="70"/>
      <c r="F102" s="70"/>
      <c r="G102" s="70"/>
      <c r="H102" s="75"/>
    </row>
    <row r="103" spans="1:8">
      <c r="A103" t="s">
        <v>357</v>
      </c>
      <c r="B103" s="29" t="s">
        <v>115</v>
      </c>
      <c r="C103" s="29" t="s">
        <v>301</v>
      </c>
      <c r="D103" s="29">
        <f>incubations!T106-initials!T106</f>
        <v>3.0165931195965423</v>
      </c>
      <c r="E103" s="29">
        <f>incubations!U106-initials!U106</f>
        <v>2.3870711099231974</v>
      </c>
      <c r="F103" s="29">
        <f>incubations!V106-initials!V106</f>
        <v>3.2415644778481014</v>
      </c>
      <c r="G103" s="29">
        <f>incubations!W106-initials!W106</f>
        <v>3.2501477826256764</v>
      </c>
      <c r="H103">
        <f t="shared" si="1"/>
        <v>6.4917122604737774</v>
      </c>
    </row>
    <row r="104" spans="1:8">
      <c r="A104" t="s">
        <v>358</v>
      </c>
      <c r="B104" s="29" t="s">
        <v>119</v>
      </c>
      <c r="C104" s="29" t="s">
        <v>301</v>
      </c>
      <c r="D104" s="29">
        <f>incubations!T107-initials!T107</f>
        <v>6.0814846215439697</v>
      </c>
      <c r="E104" s="29">
        <f>incubations!U107-initials!U107</f>
        <v>6.0874244289750417</v>
      </c>
      <c r="F104" s="29">
        <f>incubations!V107-initials!V107</f>
        <v>3.5297299327649028</v>
      </c>
      <c r="G104" s="29">
        <f>incubations!W107-initials!W107</f>
        <v>2.4732614095660228</v>
      </c>
      <c r="H104">
        <f t="shared" si="1"/>
        <v>6.002991342330926</v>
      </c>
    </row>
    <row r="105" spans="1:8">
      <c r="A105" t="s">
        <v>358</v>
      </c>
      <c r="B105" s="29" t="s">
        <v>122</v>
      </c>
      <c r="C105" s="29" t="s">
        <v>301</v>
      </c>
      <c r="D105" s="29">
        <f>incubations!T108-initials!T108</f>
        <v>5.3295401841913472</v>
      </c>
      <c r="E105" s="29">
        <f>incubations!U108-initials!U108</f>
        <v>14.812361122034677</v>
      </c>
      <c r="F105" s="29">
        <f>incubations!V108-initials!V108</f>
        <v>3.026731511464364</v>
      </c>
      <c r="G105" s="29">
        <f>incubations!W108-initials!W108</f>
        <v>6.3105168496760848</v>
      </c>
      <c r="H105">
        <f t="shared" si="1"/>
        <v>9.3372483611404498</v>
      </c>
    </row>
    <row r="106" spans="1:8">
      <c r="A106" t="s">
        <v>358</v>
      </c>
      <c r="B106" s="29" t="s">
        <v>125</v>
      </c>
      <c r="C106" s="29" t="s">
        <v>301</v>
      </c>
      <c r="D106" s="29">
        <f>incubations!T109-initials!T109</f>
        <v>3.2155707507275046</v>
      </c>
      <c r="E106" s="29">
        <f>incubations!U109-initials!U109</f>
        <v>28.258816639003484</v>
      </c>
      <c r="F106" s="29">
        <f>incubations!V109-initials!V109</f>
        <v>1.1932360072952795</v>
      </c>
      <c r="G106" s="29">
        <f>incubations!W109-initials!W109</f>
        <v>8.65176902059752</v>
      </c>
      <c r="H106">
        <f t="shared" si="1"/>
        <v>9.8450050278927996</v>
      </c>
    </row>
    <row r="107" spans="1:8">
      <c r="A107" t="s">
        <v>358</v>
      </c>
      <c r="B107" s="29" t="s">
        <v>128</v>
      </c>
      <c r="C107" s="29" t="s">
        <v>301</v>
      </c>
      <c r="D107" s="29">
        <f>incubations!T110-initials!T110</f>
        <v>2.1478679390077078</v>
      </c>
      <c r="E107" s="29">
        <f>incubations!U110-initials!U110</f>
        <v>-6.9754684705678951</v>
      </c>
      <c r="F107" s="29">
        <f>incubations!V110-initials!V110</f>
        <v>0.83265381218722412</v>
      </c>
      <c r="G107" s="29">
        <f>incubations!W110-initials!W110</f>
        <v>0.14539436322615273</v>
      </c>
      <c r="H107">
        <f t="shared" si="1"/>
        <v>0.97804817541337685</v>
      </c>
    </row>
    <row r="108" spans="1:8">
      <c r="A108" t="s">
        <v>358</v>
      </c>
      <c r="B108" s="29" t="s">
        <v>131</v>
      </c>
      <c r="C108" s="29" t="s">
        <v>301</v>
      </c>
      <c r="D108" s="29">
        <f>incubations!T111-initials!T111</f>
        <v>2.3338868979984269</v>
      </c>
      <c r="E108" s="29">
        <f>incubations!U111-initials!U111</f>
        <v>3.6875408375640575</v>
      </c>
      <c r="F108" s="29">
        <f>incubations!V111-initials!V111</f>
        <v>1.0164705882352942</v>
      </c>
      <c r="G108" s="29">
        <f>incubations!W111-initials!W111</f>
        <v>2.5147063227751385</v>
      </c>
      <c r="H108">
        <f t="shared" si="1"/>
        <v>3.5311769110104327</v>
      </c>
    </row>
    <row r="109" spans="1:8">
      <c r="A109" t="s">
        <v>358</v>
      </c>
      <c r="B109" s="29" t="s">
        <v>134</v>
      </c>
      <c r="C109" s="29" t="s">
        <v>301</v>
      </c>
      <c r="D109" s="29">
        <f>incubations!T112-initials!T112</f>
        <v>5.0813534778511444</v>
      </c>
      <c r="E109" s="29">
        <f>incubations!U112-initials!U112</f>
        <v>13.332069187309473</v>
      </c>
      <c r="F109" s="29">
        <f>incubations!V112-initials!V112</f>
        <v>2.9548723352980337</v>
      </c>
      <c r="G109" s="29">
        <f>incubations!W112-initials!W112</f>
        <v>5.6992039638423213</v>
      </c>
      <c r="H109">
        <f t="shared" si="1"/>
        <v>8.654076299140355</v>
      </c>
    </row>
    <row r="110" spans="1:8">
      <c r="A110" t="s">
        <v>359</v>
      </c>
      <c r="B110" s="29" t="s">
        <v>137</v>
      </c>
      <c r="C110" s="29" t="s">
        <v>301</v>
      </c>
      <c r="D110" s="29">
        <f>incubations!T113-initials!T113</f>
        <v>6.2719117638648214</v>
      </c>
      <c r="E110" s="29">
        <f>incubations!U113-initials!U113</f>
        <v>9.3259125667075242</v>
      </c>
      <c r="F110" s="29">
        <f>incubations!V113-initials!V113</f>
        <v>2.8228332364806259</v>
      </c>
      <c r="G110" s="29">
        <f>incubations!W113-initials!W113</f>
        <v>3.2383867208542756</v>
      </c>
      <c r="H110">
        <f t="shared" si="1"/>
        <v>6.0612199573349015</v>
      </c>
    </row>
    <row r="111" spans="1:8">
      <c r="A111" t="s">
        <v>359</v>
      </c>
      <c r="B111" s="29" t="s">
        <v>140</v>
      </c>
      <c r="C111" s="29" t="s">
        <v>301</v>
      </c>
      <c r="D111" s="29">
        <f>incubations!T114-initials!T114</f>
        <v>0</v>
      </c>
      <c r="E111" s="29">
        <f>incubations!U114-initials!U114</f>
        <v>47.043993282909312</v>
      </c>
      <c r="F111" s="29">
        <f>incubations!V114-initials!V114</f>
        <v>0</v>
      </c>
      <c r="G111" s="29">
        <f>incubations!W114-initials!W114</f>
        <v>14.366934270281376</v>
      </c>
      <c r="H111">
        <f t="shared" si="1"/>
        <v>14.366934270281376</v>
      </c>
    </row>
    <row r="112" spans="1:8">
      <c r="A112" t="s">
        <v>359</v>
      </c>
      <c r="B112" s="29" t="s">
        <v>143</v>
      </c>
      <c r="C112" s="29" t="s">
        <v>301</v>
      </c>
      <c r="D112" s="29">
        <f>incubations!T115-initials!T115</f>
        <v>4.6079158755659417</v>
      </c>
      <c r="E112" s="29">
        <f>incubations!U115-initials!U115</f>
        <v>39.390719077449411</v>
      </c>
      <c r="F112" s="29">
        <f>incubations!V115-initials!V115</f>
        <v>3.0686047133889063</v>
      </c>
      <c r="G112" s="29">
        <f>incubations!W115-initials!W115</f>
        <v>29.547479640400148</v>
      </c>
      <c r="H112">
        <f t="shared" si="1"/>
        <v>32.616084353789056</v>
      </c>
    </row>
    <row r="113" spans="1:8">
      <c r="A113" t="s">
        <v>359</v>
      </c>
      <c r="B113" s="29" t="s">
        <v>149</v>
      </c>
      <c r="C113" s="70" t="s">
        <v>301</v>
      </c>
      <c r="D113" s="70"/>
      <c r="E113" s="70"/>
      <c r="F113" s="70"/>
      <c r="G113" s="70"/>
      <c r="H113" s="75"/>
    </row>
    <row r="114" spans="1:8">
      <c r="A114" t="s">
        <v>359</v>
      </c>
      <c r="B114" s="29" t="s">
        <v>153</v>
      </c>
      <c r="C114" s="29" t="s">
        <v>301</v>
      </c>
      <c r="D114" s="29">
        <f>incubations!T117-initials!T117</f>
        <v>4.342318381563393</v>
      </c>
      <c r="E114" s="29">
        <f>incubations!U117-initials!U117</f>
        <v>30.841617036161058</v>
      </c>
      <c r="F114" s="29">
        <f>incubations!V117-initials!V117</f>
        <v>3.0533420242549689</v>
      </c>
      <c r="G114" s="29">
        <f>incubations!W117-initials!W117</f>
        <v>25.252743547993727</v>
      </c>
      <c r="H114">
        <f t="shared" si="1"/>
        <v>28.306085572248698</v>
      </c>
    </row>
    <row r="115" spans="1:8">
      <c r="A115" t="s">
        <v>359</v>
      </c>
      <c r="B115" s="29" t="s">
        <v>157</v>
      </c>
      <c r="C115" s="29" t="s">
        <v>301</v>
      </c>
      <c r="D115" s="29">
        <f>incubations!T118-initials!T118</f>
        <v>4.3706465714828777</v>
      </c>
      <c r="E115" s="29">
        <f>incubations!U118-initials!U118</f>
        <v>20.786367993125872</v>
      </c>
      <c r="F115" s="29">
        <f>incubations!V118-initials!V118</f>
        <v>2.7410523223073722</v>
      </c>
      <c r="G115" s="29">
        <f>incubations!W118-initials!W118</f>
        <v>12.033270404048363</v>
      </c>
      <c r="H115">
        <f t="shared" si="1"/>
        <v>14.774322726355734</v>
      </c>
    </row>
    <row r="116" spans="1:8">
      <c r="A116" t="s">
        <v>360</v>
      </c>
      <c r="B116" s="29" t="s">
        <v>161</v>
      </c>
      <c r="C116" s="29" t="s">
        <v>301</v>
      </c>
      <c r="D116" s="29">
        <f>incubations!T119-initials!T119</f>
        <v>5.2679837102752014</v>
      </c>
      <c r="E116" s="29">
        <f>incubations!U119-initials!U119</f>
        <v>22.444441583185714</v>
      </c>
      <c r="F116" s="29">
        <f>incubations!V119-initials!V119</f>
        <v>2.469452402286811</v>
      </c>
      <c r="G116" s="29">
        <f>incubations!W119-initials!W119</f>
        <v>9.1785626243632006</v>
      </c>
      <c r="H116">
        <f t="shared" si="1"/>
        <v>11.648015026650011</v>
      </c>
    </row>
    <row r="117" spans="1:8">
      <c r="A117" t="s">
        <v>360</v>
      </c>
      <c r="B117" s="29" t="s">
        <v>165</v>
      </c>
      <c r="C117" s="29" t="s">
        <v>301</v>
      </c>
      <c r="D117" s="29">
        <f>incubations!T120-initials!T120</f>
        <v>5.4074040468197078</v>
      </c>
      <c r="E117" s="29">
        <f>incubations!U120-initials!U120</f>
        <v>-4.2460947322343818</v>
      </c>
      <c r="F117" s="29">
        <f>incubations!V120-initials!V120</f>
        <v>5.4175359469091795</v>
      </c>
      <c r="G117" s="29">
        <f>incubations!W120-initials!W120</f>
        <v>-5.3775139569034645</v>
      </c>
      <c r="H117">
        <f t="shared" si="1"/>
        <v>4.0021990005715047E-2</v>
      </c>
    </row>
    <row r="118" spans="1:8">
      <c r="A118" t="s">
        <v>360</v>
      </c>
      <c r="B118" s="29" t="s">
        <v>314</v>
      </c>
      <c r="C118" s="29" t="s">
        <v>301</v>
      </c>
      <c r="D118" s="29">
        <f>incubations!T121-initials!T121</f>
        <v>4.839535225768496</v>
      </c>
      <c r="E118" s="29">
        <f>incubations!U121-initials!U121</f>
        <v>9.5415804166898575</v>
      </c>
      <c r="F118" s="29">
        <f>incubations!V121-initials!V121</f>
        <v>3.2215456107655456</v>
      </c>
      <c r="G118" s="29">
        <f>incubations!W121-initials!W121</f>
        <v>7.5419527855657602</v>
      </c>
      <c r="H118">
        <f t="shared" si="1"/>
        <v>10.763498396331306</v>
      </c>
    </row>
    <row r="119" spans="1:8">
      <c r="A119" t="s">
        <v>360</v>
      </c>
      <c r="B119" s="29" t="s">
        <v>315</v>
      </c>
      <c r="C119" s="29" t="s">
        <v>301</v>
      </c>
      <c r="D119" s="29">
        <f>incubations!T122-initials!T122</f>
        <v>3.270505828253663</v>
      </c>
      <c r="E119" s="29">
        <f>incubations!U122-initials!U122</f>
        <v>6.7660979633998721</v>
      </c>
      <c r="F119" s="29">
        <f>incubations!V122-initials!V122</f>
        <v>1.8860698578233701</v>
      </c>
      <c r="G119" s="29">
        <f>incubations!W122-initials!W122</f>
        <v>4.7891313628090364</v>
      </c>
      <c r="H119">
        <f t="shared" si="1"/>
        <v>6.6752012206324061</v>
      </c>
    </row>
    <row r="120" spans="1:8">
      <c r="A120" t="s">
        <v>360</v>
      </c>
      <c r="B120" s="29" t="s">
        <v>316</v>
      </c>
      <c r="C120" s="29" t="s">
        <v>301</v>
      </c>
      <c r="D120" s="29">
        <f>incubations!T123-initials!T123</f>
        <v>2.4382250770138292</v>
      </c>
      <c r="E120" s="29">
        <f>incubations!U123-initials!U123</f>
        <v>13.489057864754823</v>
      </c>
      <c r="F120" s="29">
        <f>incubations!V123-initials!V123</f>
        <v>0.76636032599271708</v>
      </c>
      <c r="G120" s="29">
        <f>incubations!W123-initials!W123</f>
        <v>4.9733579991305552</v>
      </c>
      <c r="H120">
        <f t="shared" si="1"/>
        <v>5.7397183251232722</v>
      </c>
    </row>
    <row r="121" spans="1:8">
      <c r="A121" t="s">
        <v>360</v>
      </c>
      <c r="B121" s="29" t="s">
        <v>317</v>
      </c>
      <c r="C121" s="29" t="s">
        <v>301</v>
      </c>
      <c r="D121" s="29">
        <f>incubations!T124-initials!T124</f>
        <v>4.3667303099968278</v>
      </c>
      <c r="E121" s="29">
        <f>incubations!U124-initials!U124</f>
        <v>5.5621189915567228</v>
      </c>
      <c r="F121" s="29">
        <f>incubations!V124-initials!V124</f>
        <v>3.5322905875021333</v>
      </c>
      <c r="G121" s="29">
        <f>incubations!W124-initials!W124</f>
        <v>4.5233402910207232</v>
      </c>
      <c r="H121">
        <f t="shared" si="1"/>
        <v>8.055630878522857</v>
      </c>
    </row>
    <row r="122" spans="1:8">
      <c r="A122" t="s">
        <v>361</v>
      </c>
      <c r="B122" s="29" t="s">
        <v>185</v>
      </c>
      <c r="C122" s="29" t="s">
        <v>301</v>
      </c>
      <c r="D122" s="29">
        <f>incubations!T125-initials!T125</f>
        <v>7.7229955774986196</v>
      </c>
      <c r="E122" s="29">
        <f>incubations!U125-initials!U125</f>
        <v>9.2506211307020489</v>
      </c>
      <c r="F122" s="29">
        <f>incubations!V125-initials!V125</f>
        <v>10.685822532654194</v>
      </c>
      <c r="G122" s="29">
        <f>incubations!W125-initials!W125</f>
        <v>16.923718279247005</v>
      </c>
      <c r="H122">
        <f t="shared" si="1"/>
        <v>27.609540811901198</v>
      </c>
    </row>
    <row r="123" spans="1:8">
      <c r="A123" t="s">
        <v>361</v>
      </c>
      <c r="B123" s="29" t="s">
        <v>189</v>
      </c>
      <c r="C123" s="29" t="s">
        <v>301</v>
      </c>
      <c r="D123" s="29">
        <f>incubations!T126-initials!T126</f>
        <v>12.609248241970706</v>
      </c>
      <c r="E123" s="29">
        <f>incubations!U126-initials!U126</f>
        <v>7.1159434419079091</v>
      </c>
      <c r="F123" s="29">
        <f>incubations!V126-initials!V126</f>
        <v>5.391093049137929</v>
      </c>
      <c r="G123" s="29">
        <f>incubations!W126-initials!W126</f>
        <v>1.3274267966212498</v>
      </c>
      <c r="H123">
        <f t="shared" si="1"/>
        <v>6.7185198457591788</v>
      </c>
    </row>
    <row r="124" spans="1:8">
      <c r="A124" t="s">
        <v>361</v>
      </c>
      <c r="B124" s="29" t="s">
        <v>193</v>
      </c>
      <c r="C124" s="29" t="s">
        <v>301</v>
      </c>
      <c r="D124" s="29">
        <f>incubations!T127-initials!T127</f>
        <v>14.417923441053405</v>
      </c>
      <c r="E124" s="29">
        <f>incubations!U127-initials!U127</f>
        <v>26.3963560576397</v>
      </c>
      <c r="F124" s="29">
        <f>incubations!V127-initials!V127</f>
        <v>9.395719836092038</v>
      </c>
      <c r="G124" s="29">
        <f>incubations!W127-initials!W127</f>
        <v>18.650693964710229</v>
      </c>
      <c r="H124">
        <f t="shared" si="1"/>
        <v>28.046413800802267</v>
      </c>
    </row>
    <row r="125" spans="1:8">
      <c r="A125" t="s">
        <v>361</v>
      </c>
      <c r="B125" s="70" t="s">
        <v>197</v>
      </c>
      <c r="C125" s="29" t="s">
        <v>301</v>
      </c>
      <c r="D125" s="29">
        <f>incubations!T128-initials!T128</f>
        <v>14.87262396045964</v>
      </c>
      <c r="E125" s="29">
        <f>incubations!U128-initials!U128</f>
        <v>22.429229038176143</v>
      </c>
      <c r="F125" s="29">
        <f>incubations!V128-initials!V128</f>
        <v>7.7764851011280909</v>
      </c>
      <c r="G125" s="29">
        <f>incubations!W128-initials!W128</f>
        <v>17.709714736259084</v>
      </c>
      <c r="H125">
        <f t="shared" si="1"/>
        <v>25.486199837387176</v>
      </c>
    </row>
    <row r="126" spans="1:8">
      <c r="A126" t="s">
        <v>361</v>
      </c>
      <c r="B126" s="29" t="s">
        <v>201</v>
      </c>
      <c r="C126" s="29" t="s">
        <v>301</v>
      </c>
      <c r="D126" s="29">
        <f>incubations!T129-initials!T129</f>
        <v>17.248347052041716</v>
      </c>
      <c r="E126" s="29">
        <f>incubations!U129-initials!U129</f>
        <v>-1.9584738718931796</v>
      </c>
      <c r="F126" s="29">
        <f>incubations!V129-initials!V129</f>
        <v>11.55861689345512</v>
      </c>
      <c r="G126" s="29">
        <f>incubations!W129-initials!W129</f>
        <v>2.6976806465065009</v>
      </c>
      <c r="H126">
        <f t="shared" si="1"/>
        <v>14.256297539961622</v>
      </c>
    </row>
    <row r="127" spans="1:8">
      <c r="A127" t="s">
        <v>361</v>
      </c>
      <c r="B127" s="29" t="s">
        <v>205</v>
      </c>
      <c r="C127" s="29" t="s">
        <v>301</v>
      </c>
      <c r="D127" s="29">
        <f>incubations!T130-initials!T130</f>
        <v>15.665855977437076</v>
      </c>
      <c r="E127" s="29">
        <f>incubations!U130-initials!U130</f>
        <v>8.633361304003909</v>
      </c>
      <c r="F127" s="29">
        <f>incubations!V130-initials!V130</f>
        <v>12.050975956755998</v>
      </c>
      <c r="G127" s="29">
        <f>incubations!W130-initials!W130</f>
        <v>8.0418486798902897</v>
      </c>
      <c r="H127">
        <f t="shared" si="1"/>
        <v>20.092824636646288</v>
      </c>
    </row>
    <row r="128" spans="1:8">
      <c r="A128" t="s">
        <v>362</v>
      </c>
      <c r="B128" s="29" t="s">
        <v>209</v>
      </c>
      <c r="C128" s="29" t="s">
        <v>301</v>
      </c>
      <c r="D128" s="29">
        <f>incubations!T131-initials!T131</f>
        <v>6.4049030172413808</v>
      </c>
      <c r="E128" s="29">
        <f>incubations!U131-initials!U131</f>
        <v>17.604636301043509</v>
      </c>
      <c r="F128" s="29">
        <f>incubations!V131-initials!V131</f>
        <v>6.3125</v>
      </c>
      <c r="G128" s="29">
        <f>incubations!W131-initials!W131</f>
        <v>17.442256527462224</v>
      </c>
      <c r="H128">
        <f t="shared" si="1"/>
        <v>23.754756527462224</v>
      </c>
    </row>
    <row r="129" spans="1:8">
      <c r="A129" t="s">
        <v>362</v>
      </c>
      <c r="B129" s="29" t="s">
        <v>213</v>
      </c>
      <c r="C129" s="29" t="s">
        <v>301</v>
      </c>
      <c r="D129" s="29">
        <f>incubations!T132-initials!T132</f>
        <v>7.5384974148499548</v>
      </c>
      <c r="E129" s="29">
        <f>incubations!U132-initials!U132</f>
        <v>9.9548599567862794</v>
      </c>
      <c r="F129" s="29">
        <f>incubations!V132-initials!V132</f>
        <v>7.4221789883268494</v>
      </c>
      <c r="G129" s="29">
        <f>incubations!W132-initials!W132</f>
        <v>13.888531759939974</v>
      </c>
      <c r="H129">
        <f t="shared" si="1"/>
        <v>21.310710748266825</v>
      </c>
    </row>
    <row r="130" spans="1:8">
      <c r="A130" t="s">
        <v>362</v>
      </c>
      <c r="B130" s="29" t="s">
        <v>217</v>
      </c>
      <c r="C130" s="29" t="s">
        <v>301</v>
      </c>
      <c r="D130" s="29">
        <f>incubations!T133-initials!T133</f>
        <v>2.7907212054857076</v>
      </c>
      <c r="E130" s="29">
        <f>incubations!U133-initials!U133</f>
        <v>13.958400156688066</v>
      </c>
      <c r="F130" s="29">
        <f>incubations!V133-initials!V133</f>
        <v>2.0770776095310985</v>
      </c>
      <c r="G130" s="29">
        <f>incubations!W133-initials!W133</f>
        <v>11.018747033763022</v>
      </c>
      <c r="H130">
        <f t="shared" si="1"/>
        <v>13.095824643294121</v>
      </c>
    </row>
    <row r="131" spans="1:8">
      <c r="A131" t="s">
        <v>362</v>
      </c>
      <c r="B131" s="29" t="s">
        <v>221</v>
      </c>
      <c r="C131" s="29" t="s">
        <v>301</v>
      </c>
      <c r="D131" s="29">
        <f>incubations!T134-initials!T134</f>
        <v>6.3731827357057007</v>
      </c>
      <c r="E131" s="29">
        <f>incubations!U134-initials!U134</f>
        <v>11.023573588870455</v>
      </c>
      <c r="F131" s="29">
        <f>incubations!V134-initials!V134</f>
        <v>6.7035610183656429</v>
      </c>
      <c r="G131" s="29">
        <f>incubations!W134-initials!W134</f>
        <v>13.035466536941662</v>
      </c>
      <c r="H131">
        <f t="shared" ref="H131:H145" si="2">F131+G131</f>
        <v>19.739027555307306</v>
      </c>
    </row>
    <row r="132" spans="1:8">
      <c r="A132" t="s">
        <v>362</v>
      </c>
      <c r="B132" s="29" t="s">
        <v>225</v>
      </c>
      <c r="C132" s="29" t="s">
        <v>301</v>
      </c>
      <c r="D132" s="29">
        <f>incubations!T135-initials!T135</f>
        <v>4.5043426175501651</v>
      </c>
      <c r="E132" s="29">
        <f>incubations!U135-initials!U135</f>
        <v>18.891898323890221</v>
      </c>
      <c r="F132" s="29">
        <f>incubations!V135-initials!V135</f>
        <v>3.3144661010789087</v>
      </c>
      <c r="G132" s="29">
        <f>incubations!W135-initials!W135</f>
        <v>15.105048224352352</v>
      </c>
      <c r="H132">
        <f t="shared" si="2"/>
        <v>18.419514325431262</v>
      </c>
    </row>
    <row r="133" spans="1:8">
      <c r="A133" t="s">
        <v>362</v>
      </c>
      <c r="B133" s="29" t="s">
        <v>229</v>
      </c>
      <c r="C133" s="29" t="s">
        <v>301</v>
      </c>
      <c r="D133" s="29">
        <f>incubations!T136-initials!T136</f>
        <v>8.4090187361067006</v>
      </c>
      <c r="E133" s="29">
        <f>incubations!U136-initials!U136</f>
        <v>14.378337507492137</v>
      </c>
      <c r="F133" s="29">
        <f>incubations!V136-initials!V136</f>
        <v>8.1129878035980436</v>
      </c>
      <c r="G133" s="29">
        <f>incubations!W136-initials!W136</f>
        <v>15.090967768624072</v>
      </c>
      <c r="H133">
        <f t="shared" si="2"/>
        <v>23.203955572222114</v>
      </c>
    </row>
    <row r="134" spans="1:8">
      <c r="A134" t="s">
        <v>363</v>
      </c>
      <c r="B134" s="29" t="s">
        <v>303</v>
      </c>
      <c r="C134" s="70" t="s">
        <v>301</v>
      </c>
      <c r="D134" s="70"/>
      <c r="E134" s="70"/>
      <c r="F134" s="70"/>
      <c r="G134" s="70"/>
      <c r="H134" s="75"/>
    </row>
    <row r="135" spans="1:8">
      <c r="A135" t="s">
        <v>363</v>
      </c>
      <c r="B135" s="29" t="s">
        <v>237</v>
      </c>
      <c r="C135" s="70" t="s">
        <v>301</v>
      </c>
      <c r="D135" s="70"/>
      <c r="E135" s="70"/>
      <c r="F135" s="70"/>
      <c r="G135" s="70"/>
      <c r="H135" s="75"/>
    </row>
    <row r="136" spans="1:8">
      <c r="A136" t="s">
        <v>363</v>
      </c>
      <c r="B136" s="29" t="s">
        <v>241</v>
      </c>
      <c r="C136" s="29" t="s">
        <v>301</v>
      </c>
      <c r="D136" s="29">
        <f>incubations!T139-initials!T139</f>
        <v>4.1351048752834467</v>
      </c>
      <c r="E136" s="29">
        <f>incubations!U139-initials!U139</f>
        <v>17.549277810234919</v>
      </c>
      <c r="F136" s="29">
        <f>incubations!V139-initials!V139</f>
        <v>1.2642220882727209</v>
      </c>
      <c r="G136" s="29">
        <f>incubations!W139-initials!W139</f>
        <v>4.5010904759595292</v>
      </c>
      <c r="H136">
        <f t="shared" si="2"/>
        <v>5.76531256423225</v>
      </c>
    </row>
    <row r="137" spans="1:8">
      <c r="A137" t="s">
        <v>363</v>
      </c>
      <c r="B137" s="29" t="s">
        <v>245</v>
      </c>
      <c r="C137" s="70" t="s">
        <v>301</v>
      </c>
      <c r="D137" s="70"/>
      <c r="E137" s="70"/>
      <c r="F137" s="70"/>
      <c r="G137" s="70"/>
      <c r="H137" s="75"/>
    </row>
    <row r="138" spans="1:8">
      <c r="A138" t="s">
        <v>363</v>
      </c>
      <c r="B138" s="29" t="s">
        <v>249</v>
      </c>
      <c r="C138" s="29" t="s">
        <v>301</v>
      </c>
      <c r="D138" s="29">
        <f>incubations!T141-initials!T141</f>
        <v>4.6879580983767939</v>
      </c>
      <c r="E138" s="29">
        <f>incubations!U141-initials!U141</f>
        <v>17.510096328207574</v>
      </c>
      <c r="F138" s="29">
        <f>incubations!V141-initials!V141</f>
        <v>2.986359023660738</v>
      </c>
      <c r="G138" s="29">
        <f>incubations!W141-initials!W141</f>
        <v>12.225718211235673</v>
      </c>
      <c r="H138">
        <f t="shared" si="2"/>
        <v>15.212077234896411</v>
      </c>
    </row>
    <row r="139" spans="1:8">
      <c r="A139" t="s">
        <v>363</v>
      </c>
      <c r="B139" s="29" t="s">
        <v>253</v>
      </c>
      <c r="C139" s="29" t="s">
        <v>301</v>
      </c>
      <c r="D139" s="29">
        <f>incubations!T142-initials!T142</f>
        <v>4.700704348332267</v>
      </c>
      <c r="E139" s="29">
        <f>incubations!U142-initials!U142</f>
        <v>14.136544662046592</v>
      </c>
      <c r="F139" s="29">
        <f>incubations!V142-initials!V142</f>
        <v>2.1270836677987037</v>
      </c>
      <c r="G139" s="29">
        <f>incubations!W142-initials!W142</f>
        <v>6.6643588431104961</v>
      </c>
      <c r="H139">
        <f t="shared" si="2"/>
        <v>8.7914425109091994</v>
      </c>
    </row>
    <row r="140" spans="1:8">
      <c r="A140" t="s">
        <v>257</v>
      </c>
      <c r="B140" s="29" t="s">
        <v>307</v>
      </c>
      <c r="C140" s="29" t="s">
        <v>301</v>
      </c>
      <c r="D140" s="29">
        <f>incubations!T143-initials!T143</f>
        <v>2.3465727424556952</v>
      </c>
      <c r="E140" s="29">
        <f>incubations!U143-initials!U143</f>
        <v>16.684294350369171</v>
      </c>
      <c r="F140" s="29">
        <f>incubations!V143-initials!V143</f>
        <v>1.5838517122211748</v>
      </c>
      <c r="G140" s="29">
        <f>incubations!W143-initials!W143</f>
        <v>12.092683182525235</v>
      </c>
      <c r="H140">
        <f t="shared" si="2"/>
        <v>13.67653489474641</v>
      </c>
    </row>
    <row r="141" spans="1:8">
      <c r="A141" t="s">
        <v>257</v>
      </c>
      <c r="B141" s="29" t="s">
        <v>308</v>
      </c>
      <c r="C141" s="29" t="s">
        <v>301</v>
      </c>
      <c r="D141" s="29">
        <f>incubations!T144-initials!T144</f>
        <v>3.81690297433751</v>
      </c>
      <c r="E141" s="29">
        <f>incubations!U144-initials!U144</f>
        <v>18.849837551065846</v>
      </c>
      <c r="F141" s="29">
        <f>incubations!V144-initials!V144</f>
        <v>2.121820492375162</v>
      </c>
      <c r="G141" s="29">
        <f>incubations!W144-initials!W144</f>
        <v>10.76563000375624</v>
      </c>
      <c r="H141">
        <f t="shared" si="2"/>
        <v>12.887450496131402</v>
      </c>
    </row>
    <row r="142" spans="1:8">
      <c r="A142" t="s">
        <v>257</v>
      </c>
      <c r="B142" s="29" t="s">
        <v>309</v>
      </c>
      <c r="C142" s="70" t="s">
        <v>301</v>
      </c>
      <c r="D142" s="70"/>
      <c r="E142" s="70"/>
      <c r="F142" s="70"/>
      <c r="G142" s="70"/>
      <c r="H142" s="75"/>
    </row>
    <row r="143" spans="1:8">
      <c r="A143" t="s">
        <v>257</v>
      </c>
      <c r="B143" s="29" t="s">
        <v>310</v>
      </c>
      <c r="C143" s="29" t="s">
        <v>301</v>
      </c>
      <c r="D143" s="29">
        <f>incubations!T146-initials!T146</f>
        <v>4.1638795986622092</v>
      </c>
      <c r="E143" s="29">
        <f>incubations!U146-initials!U146</f>
        <v>6.3650195437306714</v>
      </c>
      <c r="F143" s="29">
        <f>incubations!V146-initials!V146</f>
        <v>5.2164190056870314</v>
      </c>
      <c r="G143" s="29">
        <f>incubations!W146-initials!W146</f>
        <v>18.266425336349464</v>
      </c>
      <c r="H143">
        <f t="shared" si="2"/>
        <v>23.482844342036493</v>
      </c>
    </row>
    <row r="144" spans="1:8">
      <c r="A144" t="s">
        <v>257</v>
      </c>
      <c r="B144" s="29" t="s">
        <v>311</v>
      </c>
      <c r="C144" s="70" t="s">
        <v>301</v>
      </c>
      <c r="D144" s="70"/>
      <c r="E144" s="70"/>
      <c r="F144" s="70"/>
      <c r="G144" s="70"/>
      <c r="H144" s="75"/>
    </row>
    <row r="145" spans="1:8">
      <c r="A145" t="s">
        <v>257</v>
      </c>
      <c r="B145" s="29" t="s">
        <v>270</v>
      </c>
      <c r="C145" s="29" t="s">
        <v>301</v>
      </c>
      <c r="D145" s="29">
        <f>incubations!T148-initials!T148</f>
        <v>2.6694321921165023</v>
      </c>
      <c r="E145" s="29">
        <f>incubations!U148-initials!U148</f>
        <v>46.068093851512621</v>
      </c>
      <c r="F145" s="29">
        <f>incubations!V148-initials!V148</f>
        <v>0.75046005829715245</v>
      </c>
      <c r="G145" s="29">
        <f>incubations!W148-initials!W148</f>
        <v>11.988316059524745</v>
      </c>
      <c r="H145">
        <f t="shared" si="2"/>
        <v>12.738776117821898</v>
      </c>
    </row>
  </sheetData>
  <mergeCells count="4">
    <mergeCell ref="I1:K1"/>
    <mergeCell ref="L1:P1"/>
    <mergeCell ref="I21:K21"/>
    <mergeCell ref="L21:P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AC305"/>
  <sheetViews>
    <sheetView topLeftCell="FR1" workbookViewId="0">
      <selection activeCell="E7" sqref="E7"/>
    </sheetView>
  </sheetViews>
  <sheetFormatPr baseColWidth="10" defaultRowHeight="15" x14ac:dyDescent="0"/>
  <cols>
    <col min="2" max="2" width="2.1640625" bestFit="1" customWidth="1"/>
    <col min="4" max="4" width="7.33203125" bestFit="1" customWidth="1"/>
    <col min="5" max="5" width="9.1640625" style="61" bestFit="1" customWidth="1"/>
    <col min="6" max="6" width="9.1640625" bestFit="1" customWidth="1"/>
    <col min="7" max="7" width="10.33203125" bestFit="1" customWidth="1"/>
    <col min="8" max="8" width="9.1640625" bestFit="1" customWidth="1"/>
    <col min="9" max="9" width="7.83203125" bestFit="1" customWidth="1"/>
    <col min="10" max="10" width="9.5" bestFit="1" customWidth="1"/>
    <col min="11" max="11" width="9.6640625" bestFit="1" customWidth="1"/>
    <col min="12" max="12" width="8.6640625" bestFit="1" customWidth="1"/>
    <col min="13" max="13" width="9.1640625" bestFit="1" customWidth="1"/>
    <col min="14" max="14" width="8.5" bestFit="1" customWidth="1"/>
    <col min="15" max="15" width="9.1640625" bestFit="1" customWidth="1"/>
  </cols>
  <sheetData>
    <row r="1" spans="1:29">
      <c r="A1" s="10" t="s">
        <v>343</v>
      </c>
      <c r="B1" s="11"/>
      <c r="F1" s="61"/>
      <c r="G1" s="8"/>
      <c r="H1" s="8"/>
      <c r="I1" s="8"/>
      <c r="J1" s="12"/>
      <c r="Q1" s="13">
        <v>2.29</v>
      </c>
      <c r="R1" s="60" t="s">
        <v>320</v>
      </c>
      <c r="S1" s="61"/>
      <c r="T1" s="61"/>
      <c r="U1" s="61"/>
      <c r="V1" s="61"/>
      <c r="W1" s="61"/>
    </row>
    <row r="2" spans="1:29">
      <c r="A2" s="11"/>
      <c r="B2" s="11"/>
      <c r="F2" s="61"/>
      <c r="G2" s="8"/>
      <c r="H2" s="8"/>
      <c r="I2" s="8"/>
      <c r="J2" s="12"/>
      <c r="Q2" s="13">
        <v>0.1</v>
      </c>
      <c r="R2" s="60" t="s">
        <v>321</v>
      </c>
      <c r="S2" s="61"/>
      <c r="T2" s="61"/>
      <c r="U2" s="61"/>
      <c r="V2" s="61"/>
      <c r="W2" s="61"/>
    </row>
    <row r="3" spans="1:29">
      <c r="A3" s="11"/>
      <c r="B3" s="11"/>
      <c r="F3" s="61"/>
      <c r="G3" s="8"/>
      <c r="H3" s="8"/>
      <c r="I3" s="8"/>
      <c r="J3" s="12"/>
      <c r="P3" s="14" t="s">
        <v>322</v>
      </c>
      <c r="Q3" s="15"/>
      <c r="R3" s="62"/>
      <c r="S3" s="62"/>
      <c r="T3" s="61"/>
      <c r="U3" s="61"/>
      <c r="V3" s="61"/>
      <c r="W3" s="61"/>
    </row>
    <row r="4" spans="1:29" ht="49">
      <c r="A4" s="16" t="s">
        <v>323</v>
      </c>
      <c r="C4" s="17" t="s">
        <v>325</v>
      </c>
      <c r="D4" s="17" t="s">
        <v>324</v>
      </c>
      <c r="E4" s="60" t="s">
        <v>326</v>
      </c>
      <c r="F4" s="60" t="s">
        <v>327</v>
      </c>
      <c r="G4" s="18" t="s">
        <v>341</v>
      </c>
      <c r="H4" s="26" t="s">
        <v>280</v>
      </c>
      <c r="I4" s="26" t="s">
        <v>281</v>
      </c>
      <c r="J4" s="19" t="s">
        <v>328</v>
      </c>
      <c r="K4" s="20" t="s">
        <v>285</v>
      </c>
      <c r="L4" s="20" t="s">
        <v>329</v>
      </c>
      <c r="M4" s="20" t="s">
        <v>330</v>
      </c>
      <c r="N4" s="20" t="s">
        <v>292</v>
      </c>
      <c r="O4" s="21" t="s">
        <v>331</v>
      </c>
      <c r="P4" s="22" t="s">
        <v>332</v>
      </c>
      <c r="Q4" s="22" t="s">
        <v>333</v>
      </c>
      <c r="R4" s="63" t="s">
        <v>334</v>
      </c>
      <c r="S4" s="63" t="s">
        <v>335</v>
      </c>
      <c r="T4" s="64" t="s">
        <v>336</v>
      </c>
      <c r="U4" s="64" t="s">
        <v>337</v>
      </c>
      <c r="V4" s="64" t="s">
        <v>338</v>
      </c>
      <c r="W4" s="64" t="s">
        <v>339</v>
      </c>
      <c r="X4" s="59" t="s">
        <v>342</v>
      </c>
    </row>
    <row r="5" spans="1:29">
      <c r="A5" s="29" t="s">
        <v>17</v>
      </c>
      <c r="B5" s="30" t="s">
        <v>296</v>
      </c>
      <c r="C5" s="30" t="s">
        <v>297</v>
      </c>
      <c r="D5" s="30" t="s">
        <v>298</v>
      </c>
      <c r="E5" s="67">
        <v>0</v>
      </c>
      <c r="F5" s="44">
        <v>1.1859999999999999</v>
      </c>
      <c r="G5" s="31">
        <v>124.35</v>
      </c>
      <c r="H5" s="56">
        <v>210.83999999999997</v>
      </c>
      <c r="I5" s="31">
        <f t="shared" ref="I5:I36" si="0">H5-($Q$1*2)</f>
        <v>206.25999999999996</v>
      </c>
      <c r="J5" s="34">
        <v>168.63</v>
      </c>
      <c r="K5" s="34">
        <v>10.58</v>
      </c>
      <c r="L5" s="34">
        <v>1.87</v>
      </c>
      <c r="M5" s="34">
        <v>11.71</v>
      </c>
      <c r="N5" s="34">
        <v>4.96</v>
      </c>
      <c r="O5">
        <v>2.29</v>
      </c>
      <c r="P5" s="56">
        <f>$M5-$L5</f>
        <v>9.84</v>
      </c>
      <c r="Q5" s="56">
        <f>$N5-$L5</f>
        <v>3.09</v>
      </c>
      <c r="R5" s="61">
        <f t="shared" ref="R5:R36" si="1">($J5-$Q$1)*$Q5/$P5</f>
        <v>52.234817073170731</v>
      </c>
      <c r="S5" s="61">
        <f>$K5*$Q5/$P5</f>
        <v>3.3223780487804877</v>
      </c>
      <c r="T5" s="61">
        <f t="shared" ref="T5:T36" si="2">($E5*$Q$2/$S5)*1000</f>
        <v>0</v>
      </c>
      <c r="U5" s="61">
        <f t="shared" ref="U5:U36" si="3">($F5*$Q$2/$S5)*1000</f>
        <v>35.697322297061682</v>
      </c>
      <c r="V5" s="61">
        <f>(T5*R5)/237</f>
        <v>0</v>
      </c>
      <c r="W5" s="61">
        <f>(U5*R5)/237</f>
        <v>7.8676924058609101</v>
      </c>
      <c r="X5" s="30"/>
      <c r="Y5" s="31"/>
      <c r="AA5" s="31"/>
      <c r="AB5" s="31"/>
      <c r="AC5" s="31"/>
    </row>
    <row r="6" spans="1:29">
      <c r="A6" s="29" t="s">
        <v>20</v>
      </c>
      <c r="B6" s="30" t="s">
        <v>296</v>
      </c>
      <c r="C6" s="30" t="s">
        <v>297</v>
      </c>
      <c r="D6" s="30" t="s">
        <v>298</v>
      </c>
      <c r="E6" s="67">
        <v>0</v>
      </c>
      <c r="F6" s="44">
        <v>0.89100000000000001</v>
      </c>
      <c r="G6" s="31">
        <v>211.36</v>
      </c>
      <c r="H6" s="56">
        <v>384.19000000000005</v>
      </c>
      <c r="I6" s="31">
        <f t="shared" si="0"/>
        <v>379.61000000000007</v>
      </c>
      <c r="J6" s="34">
        <v>333.33</v>
      </c>
      <c r="K6" s="34">
        <v>10.029999999999999</v>
      </c>
      <c r="L6" s="34">
        <v>1.84</v>
      </c>
      <c r="M6" s="34">
        <v>11.97</v>
      </c>
      <c r="N6" s="34">
        <v>4.8600000000000003</v>
      </c>
      <c r="O6">
        <v>2.29</v>
      </c>
      <c r="P6" s="56">
        <f t="shared" ref="P6:P69" si="4">$M6-$L6</f>
        <v>10.130000000000001</v>
      </c>
      <c r="Q6" s="56">
        <f t="shared" ref="Q6:Q69" si="5">$N6-$L6</f>
        <v>3.0200000000000005</v>
      </c>
      <c r="R6" s="61">
        <f t="shared" si="1"/>
        <v>98.691095755182616</v>
      </c>
      <c r="S6" s="61">
        <f t="shared" ref="S6:S69" si="6">$K6*$Q6/$P6</f>
        <v>2.990187561697927</v>
      </c>
      <c r="T6" s="61">
        <f t="shared" si="2"/>
        <v>0</v>
      </c>
      <c r="U6" s="61">
        <f t="shared" si="3"/>
        <v>29.797461918879126</v>
      </c>
      <c r="V6" s="61">
        <f t="shared" ref="V6:V69" si="7">(T6*R6)/237</f>
        <v>0</v>
      </c>
      <c r="W6" s="61">
        <f t="shared" ref="W6:W69" si="8">(U6*R6)/237</f>
        <v>12.408203238386108</v>
      </c>
      <c r="X6" s="30"/>
      <c r="Y6" s="31"/>
      <c r="AA6" s="31"/>
      <c r="AB6" s="31"/>
      <c r="AC6" s="31"/>
    </row>
    <row r="7" spans="1:29">
      <c r="A7" s="29" t="s">
        <v>23</v>
      </c>
      <c r="B7" s="30" t="s">
        <v>296</v>
      </c>
      <c r="C7" s="30" t="s">
        <v>297</v>
      </c>
      <c r="D7" s="30" t="s">
        <v>298</v>
      </c>
      <c r="E7" s="67">
        <v>0</v>
      </c>
      <c r="F7" s="44">
        <v>1.427</v>
      </c>
      <c r="G7" s="31">
        <v>102.53</v>
      </c>
      <c r="H7" s="56">
        <v>197.06</v>
      </c>
      <c r="I7" s="31">
        <f t="shared" si="0"/>
        <v>192.48</v>
      </c>
      <c r="J7" s="34">
        <v>163.4</v>
      </c>
      <c r="K7" s="34">
        <v>10.050000000000001</v>
      </c>
      <c r="L7" s="34">
        <v>1.85</v>
      </c>
      <c r="M7" s="34">
        <v>11.17</v>
      </c>
      <c r="N7" s="34">
        <v>5.76</v>
      </c>
      <c r="O7">
        <v>2.29</v>
      </c>
      <c r="P7" s="56">
        <f t="shared" si="4"/>
        <v>9.32</v>
      </c>
      <c r="Q7" s="56">
        <f t="shared" si="5"/>
        <v>3.9099999999999997</v>
      </c>
      <c r="R7" s="61">
        <f t="shared" si="1"/>
        <v>67.590139484978536</v>
      </c>
      <c r="S7" s="61">
        <f t="shared" si="6"/>
        <v>4.2162553648068668</v>
      </c>
      <c r="T7" s="61">
        <f t="shared" si="2"/>
        <v>0</v>
      </c>
      <c r="U7" s="61">
        <f t="shared" si="3"/>
        <v>33.845198559631513</v>
      </c>
      <c r="V7" s="61">
        <f t="shared" si="7"/>
        <v>0</v>
      </c>
      <c r="W7" s="61">
        <f t="shared" si="8"/>
        <v>9.65232781241472</v>
      </c>
      <c r="X7" s="30"/>
      <c r="Y7" s="31"/>
      <c r="AA7" s="31"/>
      <c r="AB7" s="31"/>
      <c r="AC7" s="31"/>
    </row>
    <row r="8" spans="1:29">
      <c r="A8" s="29" t="s">
        <v>26</v>
      </c>
      <c r="B8" s="30" t="s">
        <v>296</v>
      </c>
      <c r="C8" s="30" t="s">
        <v>297</v>
      </c>
      <c r="D8" s="30" t="s">
        <v>298</v>
      </c>
      <c r="E8" s="67">
        <v>0</v>
      </c>
      <c r="F8" s="44">
        <v>1.415</v>
      </c>
      <c r="G8" s="31">
        <v>223.44</v>
      </c>
      <c r="H8" s="56">
        <v>358.28</v>
      </c>
      <c r="I8" s="31">
        <f t="shared" si="0"/>
        <v>353.7</v>
      </c>
      <c r="J8" s="34">
        <v>304.81</v>
      </c>
      <c r="K8" s="34">
        <v>10.63</v>
      </c>
      <c r="L8" s="34">
        <v>1.77</v>
      </c>
      <c r="M8" s="34">
        <v>11.38</v>
      </c>
      <c r="N8" s="34">
        <v>5.05</v>
      </c>
      <c r="O8">
        <v>2.29</v>
      </c>
      <c r="P8" s="56">
        <f t="shared" si="4"/>
        <v>9.6100000000000012</v>
      </c>
      <c r="Q8" s="56">
        <f t="shared" si="5"/>
        <v>3.28</v>
      </c>
      <c r="R8" s="61">
        <f t="shared" si="1"/>
        <v>103.25344432882412</v>
      </c>
      <c r="S8" s="61">
        <f t="shared" si="6"/>
        <v>3.6281373569198747</v>
      </c>
      <c r="T8" s="61">
        <f t="shared" si="2"/>
        <v>0</v>
      </c>
      <c r="U8" s="61">
        <f t="shared" si="3"/>
        <v>39.000728495055419</v>
      </c>
      <c r="V8" s="61">
        <f t="shared" si="7"/>
        <v>0</v>
      </c>
      <c r="W8" s="61">
        <f t="shared" si="8"/>
        <v>16.991390499779701</v>
      </c>
      <c r="X8" s="30"/>
      <c r="Y8" s="31"/>
      <c r="AA8" s="31"/>
      <c r="AB8" s="31"/>
      <c r="AC8" s="31"/>
    </row>
    <row r="9" spans="1:29">
      <c r="A9" s="29" t="s">
        <v>29</v>
      </c>
      <c r="B9" s="30" t="s">
        <v>296</v>
      </c>
      <c r="C9" s="30" t="s">
        <v>297</v>
      </c>
      <c r="D9" s="30" t="s">
        <v>298</v>
      </c>
      <c r="E9" s="67">
        <v>0</v>
      </c>
      <c r="F9" s="44">
        <v>1.2649999999999999</v>
      </c>
      <c r="G9" s="31">
        <v>80.47</v>
      </c>
      <c r="H9" s="56">
        <v>149.5</v>
      </c>
      <c r="I9" s="31">
        <f t="shared" si="0"/>
        <v>144.91999999999999</v>
      </c>
      <c r="J9" s="34">
        <v>135.36000000000001</v>
      </c>
      <c r="K9" s="34">
        <v>10.119999999999999</v>
      </c>
      <c r="L9" s="34">
        <v>1.81</v>
      </c>
      <c r="M9" s="34">
        <v>11.87</v>
      </c>
      <c r="N9" s="34">
        <v>6.18</v>
      </c>
      <c r="O9">
        <v>2.29</v>
      </c>
      <c r="P9" s="56">
        <f t="shared" si="4"/>
        <v>10.059999999999999</v>
      </c>
      <c r="Q9" s="56">
        <f t="shared" si="5"/>
        <v>4.3699999999999992</v>
      </c>
      <c r="R9" s="61">
        <f t="shared" si="1"/>
        <v>57.804761431411535</v>
      </c>
      <c r="S9" s="61">
        <f t="shared" si="6"/>
        <v>4.3960636182902579</v>
      </c>
      <c r="T9" s="61">
        <f t="shared" si="2"/>
        <v>0</v>
      </c>
      <c r="U9" s="61">
        <f t="shared" si="3"/>
        <v>28.775743707093824</v>
      </c>
      <c r="V9" s="61">
        <f t="shared" si="7"/>
        <v>0</v>
      </c>
      <c r="W9" s="61">
        <f t="shared" si="8"/>
        <v>7.0184599156118157</v>
      </c>
      <c r="X9" s="30"/>
      <c r="Y9" s="31"/>
      <c r="AA9" s="31"/>
      <c r="AB9" s="31"/>
      <c r="AC9" s="31"/>
    </row>
    <row r="10" spans="1:29">
      <c r="A10" s="29" t="s">
        <v>32</v>
      </c>
      <c r="B10" s="30" t="s">
        <v>296</v>
      </c>
      <c r="C10" s="30" t="s">
        <v>297</v>
      </c>
      <c r="D10" s="30" t="s">
        <v>298</v>
      </c>
      <c r="E10" s="67">
        <v>0</v>
      </c>
      <c r="F10" s="44">
        <v>1.6679999999999999</v>
      </c>
      <c r="G10" s="31">
        <v>47.93</v>
      </c>
      <c r="H10" s="56">
        <v>145.91</v>
      </c>
      <c r="I10" s="31">
        <f t="shared" si="0"/>
        <v>141.32999999999998</v>
      </c>
      <c r="J10" s="34">
        <v>128.59</v>
      </c>
      <c r="K10" s="34">
        <v>10.51</v>
      </c>
      <c r="L10" s="34">
        <v>1.82</v>
      </c>
      <c r="M10" s="34">
        <v>11.13</v>
      </c>
      <c r="N10" s="34">
        <v>5.13</v>
      </c>
      <c r="O10">
        <v>2.29</v>
      </c>
      <c r="P10" s="56">
        <f t="shared" si="4"/>
        <v>9.31</v>
      </c>
      <c r="Q10" s="56">
        <f t="shared" si="5"/>
        <v>3.3099999999999996</v>
      </c>
      <c r="R10" s="61">
        <f t="shared" si="1"/>
        <v>44.903651987110628</v>
      </c>
      <c r="S10" s="61">
        <f t="shared" si="6"/>
        <v>3.7366380236305039</v>
      </c>
      <c r="T10" s="61">
        <f t="shared" si="2"/>
        <v>0</v>
      </c>
      <c r="U10" s="61">
        <f t="shared" si="3"/>
        <v>44.639057608780028</v>
      </c>
      <c r="V10" s="61">
        <f t="shared" si="7"/>
        <v>0</v>
      </c>
      <c r="W10" s="61">
        <f t="shared" si="8"/>
        <v>8.4576232400727474</v>
      </c>
      <c r="X10" s="30"/>
      <c r="Y10" s="31"/>
      <c r="AA10" s="31"/>
      <c r="AB10" s="31"/>
      <c r="AC10" s="31"/>
    </row>
    <row r="11" spans="1:29">
      <c r="A11" s="29" t="s">
        <v>35</v>
      </c>
      <c r="B11" s="30" t="s">
        <v>296</v>
      </c>
      <c r="C11" s="30" t="s">
        <v>297</v>
      </c>
      <c r="D11" s="30" t="s">
        <v>298</v>
      </c>
      <c r="E11" s="67">
        <v>0</v>
      </c>
      <c r="F11" s="44">
        <v>1.3460000000000001</v>
      </c>
      <c r="G11" s="31">
        <v>55.01</v>
      </c>
      <c r="H11" s="56">
        <v>113.11</v>
      </c>
      <c r="I11" s="31">
        <f t="shared" si="0"/>
        <v>108.53</v>
      </c>
      <c r="J11" s="34">
        <v>95.58</v>
      </c>
      <c r="K11" s="34">
        <v>10.68</v>
      </c>
      <c r="L11" s="34">
        <v>1.86</v>
      </c>
      <c r="M11" s="34">
        <v>11.85</v>
      </c>
      <c r="N11" s="34">
        <v>5.45</v>
      </c>
      <c r="O11">
        <v>2.29</v>
      </c>
      <c r="P11" s="56">
        <f t="shared" si="4"/>
        <v>9.99</v>
      </c>
      <c r="Q11" s="56">
        <f t="shared" si="5"/>
        <v>3.59</v>
      </c>
      <c r="R11" s="61">
        <f t="shared" si="1"/>
        <v>33.52463463463463</v>
      </c>
      <c r="S11" s="61">
        <f t="shared" si="6"/>
        <v>3.8379579579579581</v>
      </c>
      <c r="T11" s="61">
        <f t="shared" si="2"/>
        <v>0</v>
      </c>
      <c r="U11" s="61">
        <f t="shared" si="3"/>
        <v>35.070733310381527</v>
      </c>
      <c r="V11" s="61">
        <f t="shared" si="7"/>
        <v>0</v>
      </c>
      <c r="W11" s="61">
        <f t="shared" si="8"/>
        <v>4.9609009307985277</v>
      </c>
      <c r="X11" s="30"/>
      <c r="Y11" s="31"/>
      <c r="AA11" s="31"/>
      <c r="AB11" s="31"/>
      <c r="AC11" s="31"/>
    </row>
    <row r="12" spans="1:29">
      <c r="A12" s="29" t="s">
        <v>38</v>
      </c>
      <c r="B12" s="30" t="s">
        <v>296</v>
      </c>
      <c r="C12" s="30" t="s">
        <v>297</v>
      </c>
      <c r="D12" s="30" t="s">
        <v>298</v>
      </c>
      <c r="E12" s="67">
        <v>0</v>
      </c>
      <c r="F12" s="44">
        <v>0.88900000000000001</v>
      </c>
      <c r="G12" s="31">
        <v>104.26</v>
      </c>
      <c r="H12" s="56">
        <v>227.96</v>
      </c>
      <c r="I12" s="31">
        <f t="shared" si="0"/>
        <v>223.38</v>
      </c>
      <c r="J12" s="34">
        <v>137.81</v>
      </c>
      <c r="K12" s="34">
        <v>10.37</v>
      </c>
      <c r="L12" s="34">
        <v>1.81</v>
      </c>
      <c r="M12" s="34">
        <v>11.92</v>
      </c>
      <c r="N12" s="34">
        <v>3.53</v>
      </c>
      <c r="O12">
        <v>2.29</v>
      </c>
      <c r="P12" s="56">
        <f t="shared" si="4"/>
        <v>10.11</v>
      </c>
      <c r="Q12" s="56">
        <f t="shared" si="5"/>
        <v>1.7199999999999998</v>
      </c>
      <c r="R12" s="61">
        <f t="shared" si="1"/>
        <v>23.055825914935706</v>
      </c>
      <c r="S12" s="61">
        <f t="shared" si="6"/>
        <v>1.7642334322453015</v>
      </c>
      <c r="T12" s="61">
        <f t="shared" si="2"/>
        <v>0</v>
      </c>
      <c r="U12" s="61">
        <f t="shared" si="3"/>
        <v>50.390157206611214</v>
      </c>
      <c r="V12" s="61">
        <f t="shared" si="7"/>
        <v>0</v>
      </c>
      <c r="W12" s="61">
        <f t="shared" si="8"/>
        <v>4.9020535543538859</v>
      </c>
      <c r="X12" s="30"/>
      <c r="Y12" s="31"/>
      <c r="AA12" s="31"/>
      <c r="AB12" s="31"/>
      <c r="AC12" s="31"/>
    </row>
    <row r="13" spans="1:29">
      <c r="A13" s="29" t="s">
        <v>41</v>
      </c>
      <c r="B13" s="30" t="s">
        <v>296</v>
      </c>
      <c r="C13" s="30" t="s">
        <v>297</v>
      </c>
      <c r="D13" s="30" t="s">
        <v>298</v>
      </c>
      <c r="E13" s="67">
        <v>0</v>
      </c>
      <c r="F13" s="44">
        <v>1.228</v>
      </c>
      <c r="G13" s="31">
        <v>46.8</v>
      </c>
      <c r="H13" s="56">
        <v>164.2</v>
      </c>
      <c r="I13" s="31">
        <f t="shared" si="0"/>
        <v>159.61999999999998</v>
      </c>
      <c r="J13" s="34">
        <v>143.32</v>
      </c>
      <c r="K13" s="34">
        <v>12.36</v>
      </c>
      <c r="L13" s="34">
        <v>1.86</v>
      </c>
      <c r="M13" s="34">
        <v>11.15</v>
      </c>
      <c r="N13" s="34">
        <v>5.41</v>
      </c>
      <c r="O13">
        <v>2.29</v>
      </c>
      <c r="P13" s="56">
        <f t="shared" si="4"/>
        <v>9.2900000000000009</v>
      </c>
      <c r="Q13" s="56">
        <f t="shared" si="5"/>
        <v>3.55</v>
      </c>
      <c r="R13" s="61">
        <f t="shared" si="1"/>
        <v>53.891980624327225</v>
      </c>
      <c r="S13" s="61">
        <f t="shared" si="6"/>
        <v>4.7231431646932176</v>
      </c>
      <c r="T13" s="61">
        <f t="shared" si="2"/>
        <v>0</v>
      </c>
      <c r="U13" s="61">
        <f t="shared" si="3"/>
        <v>25.999635352568493</v>
      </c>
      <c r="V13" s="61">
        <f t="shared" si="7"/>
        <v>0</v>
      </c>
      <c r="W13" s="61">
        <f t="shared" si="8"/>
        <v>5.9121174880176977</v>
      </c>
      <c r="X13" s="30"/>
      <c r="Y13" s="31"/>
      <c r="AA13" s="31"/>
      <c r="AB13" s="31"/>
      <c r="AC13" s="31"/>
    </row>
    <row r="14" spans="1:29">
      <c r="A14" s="29" t="s">
        <v>44</v>
      </c>
      <c r="B14" s="30" t="s">
        <v>296</v>
      </c>
      <c r="C14" s="30" t="s">
        <v>297</v>
      </c>
      <c r="D14" s="30" t="s">
        <v>298</v>
      </c>
      <c r="E14" s="67">
        <v>0</v>
      </c>
      <c r="F14" s="44">
        <v>1.0680000000000001</v>
      </c>
      <c r="G14" s="31">
        <v>41.22</v>
      </c>
      <c r="H14" s="56">
        <v>156.82999999999998</v>
      </c>
      <c r="I14" s="31">
        <f t="shared" si="0"/>
        <v>152.24999999999997</v>
      </c>
      <c r="J14" s="34">
        <v>134.69</v>
      </c>
      <c r="K14" s="34">
        <v>10</v>
      </c>
      <c r="L14" s="34">
        <v>1.95</v>
      </c>
      <c r="M14" s="34">
        <v>11.72</v>
      </c>
      <c r="N14" s="34">
        <v>5.97</v>
      </c>
      <c r="O14">
        <v>2.29</v>
      </c>
      <c r="P14" s="56">
        <f t="shared" si="4"/>
        <v>9.7700000000000014</v>
      </c>
      <c r="Q14" s="56">
        <f t="shared" si="5"/>
        <v>4.0199999999999996</v>
      </c>
      <c r="R14" s="61">
        <f t="shared" si="1"/>
        <v>54.47778915046058</v>
      </c>
      <c r="S14" s="61">
        <f t="shared" si="6"/>
        <v>4.1146366427840322</v>
      </c>
      <c r="T14" s="61">
        <f t="shared" si="2"/>
        <v>0</v>
      </c>
      <c r="U14" s="61">
        <f t="shared" si="3"/>
        <v>25.956119402985077</v>
      </c>
      <c r="V14" s="61">
        <f t="shared" si="7"/>
        <v>0</v>
      </c>
      <c r="W14" s="61">
        <f t="shared" si="8"/>
        <v>5.9663797468354431</v>
      </c>
      <c r="X14" s="30"/>
      <c r="Y14" s="31"/>
      <c r="AA14" s="31"/>
      <c r="AB14" s="31"/>
      <c r="AC14" s="31"/>
    </row>
    <row r="15" spans="1:29">
      <c r="A15" s="29" t="s">
        <v>47</v>
      </c>
      <c r="B15" s="30" t="s">
        <v>296</v>
      </c>
      <c r="C15" s="30" t="s">
        <v>297</v>
      </c>
      <c r="D15" s="30" t="s">
        <v>298</v>
      </c>
      <c r="E15" s="67">
        <v>0</v>
      </c>
      <c r="F15" s="44">
        <v>1.3080000000000001</v>
      </c>
      <c r="G15" s="31">
        <v>29.22</v>
      </c>
      <c r="H15" s="56">
        <v>102.64</v>
      </c>
      <c r="I15" s="31">
        <f t="shared" si="0"/>
        <v>98.06</v>
      </c>
      <c r="J15" s="34">
        <v>88.26</v>
      </c>
      <c r="K15" s="34">
        <v>10.82</v>
      </c>
      <c r="L15" s="34">
        <v>1.95</v>
      </c>
      <c r="M15" s="34">
        <v>11.68</v>
      </c>
      <c r="N15" s="34">
        <v>5.73</v>
      </c>
      <c r="O15">
        <v>2.29</v>
      </c>
      <c r="P15" s="56">
        <f t="shared" si="4"/>
        <v>9.73</v>
      </c>
      <c r="Q15" s="56">
        <f t="shared" si="5"/>
        <v>3.7800000000000002</v>
      </c>
      <c r="R15" s="61">
        <f t="shared" si="1"/>
        <v>33.398417266187053</v>
      </c>
      <c r="S15" s="61">
        <f t="shared" si="6"/>
        <v>4.2034532374100726</v>
      </c>
      <c r="T15" s="61">
        <f t="shared" si="2"/>
        <v>0</v>
      </c>
      <c r="U15" s="61">
        <f t="shared" si="3"/>
        <v>31.117272540562738</v>
      </c>
      <c r="V15" s="61">
        <f t="shared" si="7"/>
        <v>0</v>
      </c>
      <c r="W15" s="61">
        <f t="shared" si="8"/>
        <v>4.3850955801492777</v>
      </c>
      <c r="X15" s="30"/>
      <c r="Y15" s="31"/>
      <c r="AA15" s="31"/>
      <c r="AB15" s="31"/>
      <c r="AC15" s="31"/>
    </row>
    <row r="16" spans="1:29">
      <c r="A16" s="29" t="s">
        <v>50</v>
      </c>
      <c r="B16" s="30" t="s">
        <v>296</v>
      </c>
      <c r="C16" s="30" t="s">
        <v>297</v>
      </c>
      <c r="D16" s="30" t="s">
        <v>298</v>
      </c>
      <c r="E16" s="67">
        <v>0</v>
      </c>
      <c r="F16" s="44">
        <v>0.89600000000000002</v>
      </c>
      <c r="G16" s="31">
        <v>167.64</v>
      </c>
      <c r="H16" s="56">
        <v>285.74</v>
      </c>
      <c r="I16" s="31">
        <f t="shared" si="0"/>
        <v>281.16000000000003</v>
      </c>
      <c r="J16" s="34">
        <v>214.66</v>
      </c>
      <c r="K16" s="34">
        <v>11.03</v>
      </c>
      <c r="L16" s="34">
        <v>1.89</v>
      </c>
      <c r="M16" s="34">
        <v>11.86</v>
      </c>
      <c r="N16" s="34">
        <v>5.85</v>
      </c>
      <c r="O16">
        <v>2.29</v>
      </c>
      <c r="P16" s="56">
        <f t="shared" si="4"/>
        <v>9.9699999999999989</v>
      </c>
      <c r="Q16" s="56">
        <f t="shared" si="5"/>
        <v>3.96</v>
      </c>
      <c r="R16" s="61">
        <f t="shared" si="1"/>
        <v>84.351574724172522</v>
      </c>
      <c r="S16" s="61">
        <f t="shared" si="6"/>
        <v>4.3810230692076226</v>
      </c>
      <c r="T16" s="61">
        <f t="shared" si="2"/>
        <v>0</v>
      </c>
      <c r="U16" s="61">
        <f t="shared" si="3"/>
        <v>20.451843915125878</v>
      </c>
      <c r="V16" s="61">
        <f t="shared" si="7"/>
        <v>0</v>
      </c>
      <c r="W16" s="61">
        <f t="shared" si="8"/>
        <v>7.2790938407335597</v>
      </c>
      <c r="Y16" s="31"/>
      <c r="AA16" s="31"/>
      <c r="AB16" s="31"/>
      <c r="AC16" s="31"/>
    </row>
    <row r="17" spans="1:29" ht="13" customHeight="1">
      <c r="A17" s="29" t="s">
        <v>53</v>
      </c>
      <c r="B17" s="30" t="s">
        <v>296</v>
      </c>
      <c r="C17" s="30" t="s">
        <v>297</v>
      </c>
      <c r="D17" s="30" t="s">
        <v>298</v>
      </c>
      <c r="E17" s="67">
        <v>0</v>
      </c>
      <c r="F17" s="44">
        <v>1.0149999999999999</v>
      </c>
      <c r="G17" s="31">
        <v>72.75</v>
      </c>
      <c r="H17" s="56">
        <v>149.11000000000001</v>
      </c>
      <c r="I17" s="31">
        <f t="shared" si="0"/>
        <v>144.53</v>
      </c>
      <c r="J17" s="34">
        <v>118.26</v>
      </c>
      <c r="K17" s="34">
        <v>10.52</v>
      </c>
      <c r="L17" s="34">
        <v>1.98</v>
      </c>
      <c r="M17" s="34">
        <v>12.28</v>
      </c>
      <c r="N17" s="34">
        <v>7.03</v>
      </c>
      <c r="O17">
        <v>2.29</v>
      </c>
      <c r="P17" s="56">
        <f t="shared" si="4"/>
        <v>10.299999999999999</v>
      </c>
      <c r="Q17" s="56">
        <f t="shared" si="5"/>
        <v>5.0500000000000007</v>
      </c>
      <c r="R17" s="61">
        <f t="shared" si="1"/>
        <v>56.859077669902931</v>
      </c>
      <c r="S17" s="61">
        <f t="shared" si="6"/>
        <v>5.1578640776699043</v>
      </c>
      <c r="T17" s="61">
        <f t="shared" si="2"/>
        <v>0</v>
      </c>
      <c r="U17" s="61">
        <f t="shared" si="3"/>
        <v>19.678688401159501</v>
      </c>
      <c r="V17" s="61">
        <f t="shared" si="7"/>
        <v>0</v>
      </c>
      <c r="W17" s="61">
        <f t="shared" si="8"/>
        <v>4.7211479841491393</v>
      </c>
      <c r="X17" s="30"/>
      <c r="Y17" s="31"/>
      <c r="AA17" s="31"/>
      <c r="AB17" s="31"/>
      <c r="AC17" s="31"/>
    </row>
    <row r="18" spans="1:29">
      <c r="A18" s="29" t="s">
        <v>57</v>
      </c>
      <c r="B18" s="30" t="s">
        <v>296</v>
      </c>
      <c r="C18" s="30" t="s">
        <v>297</v>
      </c>
      <c r="D18" s="30" t="s">
        <v>298</v>
      </c>
      <c r="E18" s="67">
        <v>0</v>
      </c>
      <c r="F18" s="44">
        <v>0.84</v>
      </c>
      <c r="G18" s="31">
        <v>32.299999999999997</v>
      </c>
      <c r="H18" s="56">
        <v>58.87</v>
      </c>
      <c r="I18" s="31">
        <f t="shared" si="0"/>
        <v>54.29</v>
      </c>
      <c r="J18" s="34">
        <v>31.37</v>
      </c>
      <c r="K18" s="34">
        <v>10.31</v>
      </c>
      <c r="L18" s="34">
        <v>1.94</v>
      </c>
      <c r="M18" s="34">
        <v>11.96</v>
      </c>
      <c r="N18" s="34">
        <v>7.35</v>
      </c>
      <c r="O18">
        <v>2.29</v>
      </c>
      <c r="P18" s="56">
        <f t="shared" si="4"/>
        <v>10.020000000000001</v>
      </c>
      <c r="Q18" s="56">
        <f t="shared" si="5"/>
        <v>5.41</v>
      </c>
      <c r="R18" s="61">
        <f t="shared" si="1"/>
        <v>15.700878243512973</v>
      </c>
      <c r="S18" s="61">
        <f t="shared" si="6"/>
        <v>5.5665768463073846</v>
      </c>
      <c r="T18" s="61">
        <f t="shared" si="2"/>
        <v>0</v>
      </c>
      <c r="U18" s="61">
        <f t="shared" si="3"/>
        <v>15.090063843405272</v>
      </c>
      <c r="V18" s="61">
        <f t="shared" si="7"/>
        <v>0</v>
      </c>
      <c r="W18" s="61">
        <f t="shared" si="8"/>
        <v>0.99969305946052145</v>
      </c>
      <c r="X18" s="30"/>
      <c r="Y18" s="31"/>
      <c r="AA18" s="31"/>
      <c r="AB18" s="31"/>
      <c r="AC18" s="31"/>
    </row>
    <row r="19" spans="1:29">
      <c r="A19" s="29" t="s">
        <v>61</v>
      </c>
      <c r="B19" s="30" t="s">
        <v>296</v>
      </c>
      <c r="C19" s="30" t="s">
        <v>297</v>
      </c>
      <c r="D19" s="30" t="s">
        <v>298</v>
      </c>
      <c r="E19" s="67">
        <v>0</v>
      </c>
      <c r="F19" s="44">
        <v>1.393</v>
      </c>
      <c r="G19" s="31">
        <v>49.55</v>
      </c>
      <c r="H19" s="56">
        <v>69.14</v>
      </c>
      <c r="I19" s="31">
        <f t="shared" si="0"/>
        <v>64.56</v>
      </c>
      <c r="J19" s="34">
        <v>49.9</v>
      </c>
      <c r="K19" s="34">
        <v>10.75</v>
      </c>
      <c r="L19" s="34">
        <v>2.02</v>
      </c>
      <c r="M19" s="34">
        <v>12.98</v>
      </c>
      <c r="N19" s="34">
        <v>6.17</v>
      </c>
      <c r="O19">
        <v>2.29</v>
      </c>
      <c r="P19" s="56">
        <f t="shared" si="4"/>
        <v>10.96</v>
      </c>
      <c r="Q19" s="56">
        <f t="shared" si="5"/>
        <v>4.1500000000000004</v>
      </c>
      <c r="R19" s="61">
        <f t="shared" si="1"/>
        <v>18.02750912408759</v>
      </c>
      <c r="S19" s="61">
        <f t="shared" si="6"/>
        <v>4.070483576642336</v>
      </c>
      <c r="T19" s="61">
        <f t="shared" si="2"/>
        <v>0</v>
      </c>
      <c r="U19" s="61">
        <f t="shared" si="3"/>
        <v>34.221978145138692</v>
      </c>
      <c r="V19" s="61">
        <f t="shared" si="7"/>
        <v>0</v>
      </c>
      <c r="W19" s="61">
        <f t="shared" si="8"/>
        <v>2.6031098027671473</v>
      </c>
      <c r="X19" s="30"/>
      <c r="Y19" s="31"/>
      <c r="AA19" s="31"/>
      <c r="AB19" s="31"/>
      <c r="AC19" s="31"/>
    </row>
    <row r="20" spans="1:29">
      <c r="A20" s="29" t="s">
        <v>65</v>
      </c>
      <c r="B20" s="30" t="s">
        <v>296</v>
      </c>
      <c r="C20" s="30" t="s">
        <v>297</v>
      </c>
      <c r="D20" s="30" t="s">
        <v>298</v>
      </c>
      <c r="E20" s="67">
        <v>0.20599999999999999</v>
      </c>
      <c r="F20" s="44">
        <v>1.802</v>
      </c>
      <c r="G20" s="31">
        <v>29.34</v>
      </c>
      <c r="H20" s="56">
        <v>67.19</v>
      </c>
      <c r="I20" s="31">
        <f t="shared" si="0"/>
        <v>62.61</v>
      </c>
      <c r="J20" s="34">
        <v>46.08</v>
      </c>
      <c r="K20" s="34">
        <v>10.130000000000001</v>
      </c>
      <c r="L20" s="34">
        <v>1.99</v>
      </c>
      <c r="M20" s="34">
        <v>11.73</v>
      </c>
      <c r="N20" s="34">
        <v>6.92</v>
      </c>
      <c r="O20">
        <v>2.29</v>
      </c>
      <c r="P20" s="56">
        <f t="shared" si="4"/>
        <v>9.74</v>
      </c>
      <c r="Q20" s="56">
        <f t="shared" si="5"/>
        <v>4.93</v>
      </c>
      <c r="R20" s="61">
        <f t="shared" si="1"/>
        <v>22.164753593429154</v>
      </c>
      <c r="S20" s="61">
        <f t="shared" si="6"/>
        <v>5.1274024640657085</v>
      </c>
      <c r="T20" s="61">
        <f t="shared" si="2"/>
        <v>4.0176288372856721</v>
      </c>
      <c r="U20" s="61">
        <f t="shared" si="3"/>
        <v>35.14450079994554</v>
      </c>
      <c r="V20" s="61">
        <f t="shared" si="7"/>
        <v>0.37573735530924973</v>
      </c>
      <c r="W20" s="61">
        <f t="shared" si="8"/>
        <v>3.2867898750838256</v>
      </c>
      <c r="X20" s="30"/>
      <c r="Y20" s="31"/>
      <c r="AA20" s="31"/>
      <c r="AB20" s="31"/>
      <c r="AC20" s="31"/>
    </row>
    <row r="21" spans="1:29">
      <c r="A21" s="29" t="s">
        <v>69</v>
      </c>
      <c r="B21" s="30" t="s">
        <v>296</v>
      </c>
      <c r="C21" s="30" t="s">
        <v>297</v>
      </c>
      <c r="D21" s="30" t="s">
        <v>298</v>
      </c>
      <c r="E21" s="67">
        <v>0</v>
      </c>
      <c r="F21" s="44">
        <v>1.089</v>
      </c>
      <c r="G21" s="31">
        <v>71.28</v>
      </c>
      <c r="H21" s="56">
        <v>101.35</v>
      </c>
      <c r="I21" s="31">
        <f t="shared" si="0"/>
        <v>96.77</v>
      </c>
      <c r="J21" s="34">
        <v>82.58</v>
      </c>
      <c r="K21" s="34">
        <v>11.4</v>
      </c>
      <c r="L21" s="34">
        <v>2.06</v>
      </c>
      <c r="M21" s="34">
        <v>12.22</v>
      </c>
      <c r="N21" s="34">
        <v>8.01</v>
      </c>
      <c r="O21">
        <v>2.29</v>
      </c>
      <c r="P21" s="56">
        <f t="shared" si="4"/>
        <v>10.16</v>
      </c>
      <c r="Q21" s="56">
        <f t="shared" si="5"/>
        <v>5.9499999999999993</v>
      </c>
      <c r="R21" s="61">
        <f t="shared" si="1"/>
        <v>47.020226377952746</v>
      </c>
      <c r="S21" s="61">
        <f t="shared" si="6"/>
        <v>6.6761811023622046</v>
      </c>
      <c r="T21" s="61">
        <f t="shared" si="2"/>
        <v>0</v>
      </c>
      <c r="U21" s="61">
        <f t="shared" si="3"/>
        <v>16.31172047766475</v>
      </c>
      <c r="V21" s="61">
        <f t="shared" si="7"/>
        <v>0</v>
      </c>
      <c r="W21" s="61">
        <f t="shared" si="8"/>
        <v>3.2362058627581605</v>
      </c>
      <c r="X21" s="30"/>
      <c r="Y21" s="31"/>
      <c r="AA21" s="31"/>
      <c r="AB21" s="31"/>
      <c r="AC21" s="31"/>
    </row>
    <row r="22" spans="1:29">
      <c r="A22" s="29" t="s">
        <v>73</v>
      </c>
      <c r="B22" s="30" t="s">
        <v>296</v>
      </c>
      <c r="C22" s="30" t="s">
        <v>297</v>
      </c>
      <c r="D22" s="30" t="s">
        <v>298</v>
      </c>
      <c r="E22" s="67">
        <v>0</v>
      </c>
      <c r="F22" s="44">
        <v>1.6339999999999999</v>
      </c>
      <c r="G22" s="31">
        <v>30.35</v>
      </c>
      <c r="H22" s="56">
        <v>91.800000000000011</v>
      </c>
      <c r="I22" s="31">
        <f t="shared" si="0"/>
        <v>87.220000000000013</v>
      </c>
      <c r="J22" s="34">
        <v>63.6</v>
      </c>
      <c r="K22" s="34">
        <v>10.06</v>
      </c>
      <c r="L22" s="34">
        <v>1.85</v>
      </c>
      <c r="M22" s="34">
        <v>11.2</v>
      </c>
      <c r="N22" s="34">
        <v>6.05</v>
      </c>
      <c r="O22">
        <v>2.29</v>
      </c>
      <c r="P22" s="56">
        <f t="shared" si="4"/>
        <v>9.35</v>
      </c>
      <c r="Q22" s="56">
        <f t="shared" si="5"/>
        <v>4.1999999999999993</v>
      </c>
      <c r="R22" s="61">
        <f t="shared" si="1"/>
        <v>27.540320855614969</v>
      </c>
      <c r="S22" s="61">
        <f t="shared" si="6"/>
        <v>4.5189304812834221</v>
      </c>
      <c r="T22" s="61">
        <f t="shared" si="2"/>
        <v>0</v>
      </c>
      <c r="U22" s="61">
        <f t="shared" si="3"/>
        <v>36.15899839060873</v>
      </c>
      <c r="V22" s="61">
        <f t="shared" si="7"/>
        <v>0</v>
      </c>
      <c r="W22" s="61">
        <f t="shared" si="8"/>
        <v>4.2018161075739648</v>
      </c>
      <c r="X22" s="30"/>
      <c r="Y22" s="31"/>
      <c r="AA22" s="31"/>
      <c r="AB22" s="31"/>
      <c r="AC22" s="31"/>
    </row>
    <row r="23" spans="1:29">
      <c r="A23" s="29" t="s">
        <v>77</v>
      </c>
      <c r="B23" s="30" t="s">
        <v>296</v>
      </c>
      <c r="C23" s="30" t="s">
        <v>297</v>
      </c>
      <c r="D23" s="30" t="s">
        <v>298</v>
      </c>
      <c r="E23" s="67">
        <v>0</v>
      </c>
      <c r="F23" s="44">
        <v>0.877</v>
      </c>
      <c r="G23" s="31">
        <v>41.71</v>
      </c>
      <c r="H23" s="56">
        <v>159.55000000000001</v>
      </c>
      <c r="I23" s="31">
        <f t="shared" si="0"/>
        <v>154.97</v>
      </c>
      <c r="J23" s="34">
        <v>103.28</v>
      </c>
      <c r="K23" s="34">
        <v>10.47</v>
      </c>
      <c r="L23" s="34">
        <v>1.85</v>
      </c>
      <c r="M23" s="34">
        <v>11.12</v>
      </c>
      <c r="N23" s="34">
        <v>4.46</v>
      </c>
      <c r="O23">
        <v>2.29</v>
      </c>
      <c r="P23" s="56">
        <f t="shared" si="4"/>
        <v>9.27</v>
      </c>
      <c r="Q23" s="56">
        <f t="shared" si="5"/>
        <v>2.61</v>
      </c>
      <c r="R23" s="61">
        <f t="shared" si="1"/>
        <v>28.434077669902912</v>
      </c>
      <c r="S23" s="61">
        <f t="shared" si="6"/>
        <v>2.947864077669903</v>
      </c>
      <c r="T23" s="61">
        <f t="shared" si="2"/>
        <v>0</v>
      </c>
      <c r="U23" s="61">
        <f t="shared" si="3"/>
        <v>29.750354049336362</v>
      </c>
      <c r="V23" s="61">
        <f t="shared" si="7"/>
        <v>0</v>
      </c>
      <c r="W23" s="61">
        <f t="shared" si="8"/>
        <v>3.5692990622191596</v>
      </c>
      <c r="X23" s="30"/>
      <c r="Y23" s="31"/>
      <c r="AA23" s="31"/>
      <c r="AB23" s="31"/>
      <c r="AC23" s="31"/>
    </row>
    <row r="24" spans="1:29">
      <c r="A24" s="29" t="s">
        <v>80</v>
      </c>
      <c r="B24" s="30" t="s">
        <v>296</v>
      </c>
      <c r="C24" s="30" t="s">
        <v>297</v>
      </c>
      <c r="D24" s="30" t="s">
        <v>298</v>
      </c>
      <c r="E24" s="67">
        <v>0</v>
      </c>
      <c r="F24" s="44">
        <v>1.0369999999999999</v>
      </c>
      <c r="G24" s="31">
        <v>92.69</v>
      </c>
      <c r="H24" s="56">
        <v>137.79</v>
      </c>
      <c r="I24" s="31">
        <f t="shared" si="0"/>
        <v>133.20999999999998</v>
      </c>
      <c r="J24" s="34">
        <v>107.62</v>
      </c>
      <c r="K24" s="34">
        <v>10.39</v>
      </c>
      <c r="L24" s="34">
        <v>1.85</v>
      </c>
      <c r="M24" s="34">
        <v>9.33</v>
      </c>
      <c r="N24" s="34">
        <v>4.45</v>
      </c>
      <c r="O24">
        <v>2.29</v>
      </c>
      <c r="P24" s="56">
        <f t="shared" si="4"/>
        <v>7.48</v>
      </c>
      <c r="Q24" s="56">
        <f t="shared" si="5"/>
        <v>2.6</v>
      </c>
      <c r="R24" s="61">
        <f t="shared" si="1"/>
        <v>36.612032085561495</v>
      </c>
      <c r="S24" s="61">
        <f t="shared" si="6"/>
        <v>3.6114973262032088</v>
      </c>
      <c r="T24" s="61">
        <f t="shared" si="2"/>
        <v>0</v>
      </c>
      <c r="U24" s="61">
        <f t="shared" si="3"/>
        <v>28.713852076700967</v>
      </c>
      <c r="V24" s="61">
        <f t="shared" si="7"/>
        <v>0</v>
      </c>
      <c r="W24" s="61">
        <f t="shared" si="8"/>
        <v>4.4357488334693773</v>
      </c>
      <c r="X24" s="30"/>
      <c r="Y24" s="31"/>
      <c r="AA24" s="31"/>
      <c r="AB24" s="31"/>
      <c r="AC24" s="31"/>
    </row>
    <row r="25" spans="1:29">
      <c r="A25" s="29" t="s">
        <v>83</v>
      </c>
      <c r="B25" s="30" t="s">
        <v>296</v>
      </c>
      <c r="C25" s="30" t="s">
        <v>297</v>
      </c>
      <c r="D25" s="30" t="s">
        <v>298</v>
      </c>
      <c r="E25" s="67">
        <v>0</v>
      </c>
      <c r="F25" s="44">
        <v>0.67300000000000004</v>
      </c>
      <c r="G25" s="31">
        <v>137.94999999999999</v>
      </c>
      <c r="H25" s="56">
        <v>346.48</v>
      </c>
      <c r="I25" s="31">
        <f t="shared" si="0"/>
        <v>341.90000000000003</v>
      </c>
      <c r="J25" s="34">
        <v>254.48</v>
      </c>
      <c r="K25" s="34">
        <v>10.25</v>
      </c>
      <c r="L25" s="34">
        <v>1.85</v>
      </c>
      <c r="M25" s="34">
        <v>10.98</v>
      </c>
      <c r="N25" s="34">
        <v>4.6500000000000004</v>
      </c>
      <c r="O25">
        <v>2.29</v>
      </c>
      <c r="P25" s="56">
        <f t="shared" si="4"/>
        <v>9.1300000000000008</v>
      </c>
      <c r="Q25" s="56">
        <f t="shared" si="5"/>
        <v>2.8000000000000003</v>
      </c>
      <c r="R25" s="61">
        <f t="shared" si="1"/>
        <v>77.341949616648407</v>
      </c>
      <c r="S25" s="61">
        <f t="shared" si="6"/>
        <v>3.1434830230010955</v>
      </c>
      <c r="T25" s="61">
        <f t="shared" si="2"/>
        <v>0</v>
      </c>
      <c r="U25" s="61">
        <f t="shared" si="3"/>
        <v>21.409372822299655</v>
      </c>
      <c r="V25" s="61">
        <f t="shared" si="7"/>
        <v>0</v>
      </c>
      <c r="W25" s="61">
        <f t="shared" si="8"/>
        <v>6.9866777812081926</v>
      </c>
      <c r="X25" s="30"/>
      <c r="Y25" s="31"/>
      <c r="AA25" s="31"/>
      <c r="AB25" s="31"/>
      <c r="AC25" s="31"/>
    </row>
    <row r="26" spans="1:29">
      <c r="A26" s="29" t="s">
        <v>86</v>
      </c>
      <c r="B26" s="30" t="s">
        <v>296</v>
      </c>
      <c r="C26" s="30" t="s">
        <v>297</v>
      </c>
      <c r="D26" s="30" t="s">
        <v>298</v>
      </c>
      <c r="E26" s="67">
        <v>0</v>
      </c>
      <c r="F26" s="44">
        <v>0.63800000000000001</v>
      </c>
      <c r="G26" s="31">
        <v>88.85</v>
      </c>
      <c r="H26" s="56">
        <v>149.81</v>
      </c>
      <c r="I26" s="31">
        <f t="shared" si="0"/>
        <v>145.22999999999999</v>
      </c>
      <c r="J26" s="34">
        <v>118.9</v>
      </c>
      <c r="K26" s="34">
        <v>10.130000000000001</v>
      </c>
      <c r="L26" s="34">
        <v>1.93</v>
      </c>
      <c r="M26" s="34">
        <v>10.039999999999999</v>
      </c>
      <c r="N26" s="34">
        <v>4.47</v>
      </c>
      <c r="O26">
        <v>2.29</v>
      </c>
      <c r="P26" s="56">
        <f t="shared" si="4"/>
        <v>8.11</v>
      </c>
      <c r="Q26" s="56">
        <f t="shared" si="5"/>
        <v>2.54</v>
      </c>
      <c r="R26" s="61">
        <f t="shared" si="1"/>
        <v>36.521504315659676</v>
      </c>
      <c r="S26" s="61">
        <f t="shared" si="6"/>
        <v>3.1726510480887797</v>
      </c>
      <c r="T26" s="61">
        <f t="shared" si="2"/>
        <v>0</v>
      </c>
      <c r="U26" s="61">
        <f t="shared" si="3"/>
        <v>20.10936564814887</v>
      </c>
      <c r="V26" s="61">
        <f t="shared" si="7"/>
        <v>0</v>
      </c>
      <c r="W26" s="61">
        <f t="shared" si="8"/>
        <v>3.0988366426331115</v>
      </c>
      <c r="X26" s="30"/>
      <c r="Y26" s="31"/>
      <c r="AA26" s="31"/>
      <c r="AB26" s="31"/>
      <c r="AC26" s="31"/>
    </row>
    <row r="27" spans="1:29">
      <c r="A27" s="29" t="s">
        <v>89</v>
      </c>
      <c r="B27" s="30" t="s">
        <v>296</v>
      </c>
      <c r="C27" s="30" t="s">
        <v>297</v>
      </c>
      <c r="D27" s="30" t="s">
        <v>298</v>
      </c>
      <c r="E27" s="67">
        <v>0</v>
      </c>
      <c r="F27" s="44">
        <v>0.69299999999999995</v>
      </c>
      <c r="G27" s="31">
        <v>100.04</v>
      </c>
      <c r="H27" s="56">
        <v>168.11</v>
      </c>
      <c r="I27" s="31">
        <f t="shared" si="0"/>
        <v>163.53</v>
      </c>
      <c r="J27" s="34">
        <v>100.58</v>
      </c>
      <c r="K27" s="34">
        <v>10.039999999999999</v>
      </c>
      <c r="L27" s="34">
        <v>1.9</v>
      </c>
      <c r="M27" s="34">
        <v>10.6</v>
      </c>
      <c r="N27" s="34">
        <v>4.95</v>
      </c>
      <c r="O27">
        <v>2.29</v>
      </c>
      <c r="P27" s="56">
        <f t="shared" si="4"/>
        <v>8.6999999999999993</v>
      </c>
      <c r="Q27" s="56">
        <f t="shared" si="5"/>
        <v>3.0500000000000003</v>
      </c>
      <c r="R27" s="61">
        <f t="shared" si="1"/>
        <v>34.457988505747124</v>
      </c>
      <c r="S27" s="61">
        <f t="shared" si="6"/>
        <v>3.5197701149425291</v>
      </c>
      <c r="T27" s="61">
        <f t="shared" si="2"/>
        <v>0</v>
      </c>
      <c r="U27" s="61">
        <f t="shared" si="3"/>
        <v>19.688785840245576</v>
      </c>
      <c r="V27" s="61">
        <f t="shared" si="7"/>
        <v>0</v>
      </c>
      <c r="W27" s="61">
        <f t="shared" si="8"/>
        <v>2.8625989712037923</v>
      </c>
      <c r="X27" s="30"/>
      <c r="Y27" s="31"/>
      <c r="AA27" s="31"/>
      <c r="AB27" s="31"/>
      <c r="AC27" s="31"/>
    </row>
    <row r="28" spans="1:29">
      <c r="A28" s="29" t="s">
        <v>92</v>
      </c>
      <c r="B28" s="30" t="s">
        <v>296</v>
      </c>
      <c r="C28" s="30" t="s">
        <v>297</v>
      </c>
      <c r="D28" s="30" t="s">
        <v>298</v>
      </c>
      <c r="E28" s="67">
        <v>0</v>
      </c>
      <c r="F28" s="44">
        <v>1.036</v>
      </c>
      <c r="G28" s="31">
        <v>83.36</v>
      </c>
      <c r="H28" s="56">
        <v>129.22999999999999</v>
      </c>
      <c r="I28" s="31">
        <f t="shared" si="0"/>
        <v>124.64999999999999</v>
      </c>
      <c r="J28" s="34">
        <v>79.709999999999994</v>
      </c>
      <c r="K28" s="34">
        <v>11.07</v>
      </c>
      <c r="L28" s="34">
        <v>1.95</v>
      </c>
      <c r="M28" s="34">
        <v>10.02</v>
      </c>
      <c r="N28" s="34">
        <v>5.45</v>
      </c>
      <c r="O28">
        <v>2.29</v>
      </c>
      <c r="P28" s="56">
        <f t="shared" si="4"/>
        <v>8.07</v>
      </c>
      <c r="Q28" s="56">
        <f t="shared" si="5"/>
        <v>3.5</v>
      </c>
      <c r="R28" s="61">
        <f t="shared" si="1"/>
        <v>33.577447335811641</v>
      </c>
      <c r="S28" s="61">
        <f t="shared" si="6"/>
        <v>4.8011152416356877</v>
      </c>
      <c r="T28" s="61">
        <f t="shared" si="2"/>
        <v>0</v>
      </c>
      <c r="U28" s="61">
        <f t="shared" si="3"/>
        <v>21.578319783197834</v>
      </c>
      <c r="V28" s="61">
        <f t="shared" si="7"/>
        <v>0</v>
      </c>
      <c r="W28" s="61">
        <f t="shared" si="8"/>
        <v>3.0571514604034924</v>
      </c>
      <c r="X28" s="30"/>
      <c r="Y28" s="31"/>
      <c r="AA28" s="31"/>
      <c r="AB28" s="31"/>
      <c r="AC28" s="31"/>
    </row>
    <row r="29" spans="1:29">
      <c r="A29" s="29" t="s">
        <v>95</v>
      </c>
      <c r="B29" s="30" t="s">
        <v>296</v>
      </c>
      <c r="C29" s="30" t="s">
        <v>297</v>
      </c>
      <c r="D29" s="30" t="s">
        <v>298</v>
      </c>
      <c r="E29" s="67">
        <v>0</v>
      </c>
      <c r="F29" s="44">
        <v>2.0420000000000003</v>
      </c>
      <c r="G29" s="31">
        <v>47.33</v>
      </c>
      <c r="H29" s="56">
        <v>81.97</v>
      </c>
      <c r="I29" s="31">
        <f t="shared" si="0"/>
        <v>77.39</v>
      </c>
      <c r="J29" s="34">
        <v>58</v>
      </c>
      <c r="K29" s="34">
        <v>10.039999999999999</v>
      </c>
      <c r="L29" s="34">
        <v>1.88</v>
      </c>
      <c r="M29" s="34">
        <v>9.9499999999999993</v>
      </c>
      <c r="N29" s="34">
        <v>6.68</v>
      </c>
      <c r="O29">
        <v>2.29</v>
      </c>
      <c r="P29" s="56">
        <f t="shared" si="4"/>
        <v>8.07</v>
      </c>
      <c r="Q29" s="56">
        <f t="shared" si="5"/>
        <v>4.8</v>
      </c>
      <c r="R29" s="61">
        <f t="shared" si="1"/>
        <v>33.136059479553907</v>
      </c>
      <c r="S29" s="61">
        <f t="shared" si="6"/>
        <v>5.9717472118959094</v>
      </c>
      <c r="T29" s="61">
        <f t="shared" si="2"/>
        <v>0</v>
      </c>
      <c r="U29" s="61">
        <f t="shared" si="3"/>
        <v>34.194347609561767</v>
      </c>
      <c r="V29" s="61">
        <f t="shared" si="7"/>
        <v>0</v>
      </c>
      <c r="W29" s="61">
        <f t="shared" si="8"/>
        <v>4.7808689293459103</v>
      </c>
      <c r="X29" s="30"/>
      <c r="Y29" s="31"/>
      <c r="AA29" s="31"/>
      <c r="AB29" s="31"/>
      <c r="AC29" s="31"/>
    </row>
    <row r="30" spans="1:29">
      <c r="A30" s="29" t="s">
        <v>99</v>
      </c>
      <c r="B30" s="30" t="s">
        <v>296</v>
      </c>
      <c r="C30" s="30" t="s">
        <v>297</v>
      </c>
      <c r="D30" s="30" t="s">
        <v>298</v>
      </c>
      <c r="E30" s="67">
        <v>0</v>
      </c>
      <c r="F30" s="44">
        <v>1.304</v>
      </c>
      <c r="G30" s="31">
        <v>30.54</v>
      </c>
      <c r="H30" s="56">
        <v>102.1</v>
      </c>
      <c r="I30" s="31">
        <f t="shared" si="0"/>
        <v>97.52</v>
      </c>
      <c r="J30" s="34">
        <v>73.930000000000007</v>
      </c>
      <c r="K30" s="34">
        <v>10.130000000000001</v>
      </c>
      <c r="L30" s="34">
        <v>1.92</v>
      </c>
      <c r="M30" s="34">
        <v>11.13</v>
      </c>
      <c r="N30" s="34">
        <v>7.66</v>
      </c>
      <c r="O30">
        <v>2.29</v>
      </c>
      <c r="P30" s="56">
        <f t="shared" si="4"/>
        <v>9.2100000000000009</v>
      </c>
      <c r="Q30" s="56">
        <f t="shared" si="5"/>
        <v>5.74</v>
      </c>
      <c r="R30" s="61">
        <f t="shared" si="1"/>
        <v>44.648599348534205</v>
      </c>
      <c r="S30" s="61">
        <f t="shared" si="6"/>
        <v>6.3133767643865362</v>
      </c>
      <c r="T30" s="61">
        <f t="shared" si="2"/>
        <v>0</v>
      </c>
      <c r="U30" s="61">
        <f t="shared" si="3"/>
        <v>20.654556961589925</v>
      </c>
      <c r="V30" s="61">
        <f t="shared" si="7"/>
        <v>0</v>
      </c>
      <c r="W30" s="61">
        <f t="shared" si="8"/>
        <v>3.8911267447236564</v>
      </c>
      <c r="X30" s="30"/>
      <c r="Y30" s="31"/>
      <c r="AA30" s="31"/>
      <c r="AB30" s="31"/>
      <c r="AC30" s="31"/>
    </row>
    <row r="31" spans="1:29">
      <c r="A31" s="29" t="s">
        <v>103</v>
      </c>
      <c r="B31" s="30" t="s">
        <v>296</v>
      </c>
      <c r="C31" s="30" t="s">
        <v>297</v>
      </c>
      <c r="D31" s="30" t="s">
        <v>298</v>
      </c>
      <c r="E31" s="67">
        <v>0</v>
      </c>
      <c r="F31" s="44">
        <v>2.278</v>
      </c>
      <c r="G31" s="31">
        <v>67.72</v>
      </c>
      <c r="H31" s="56">
        <v>146.16</v>
      </c>
      <c r="I31" s="31">
        <f t="shared" si="0"/>
        <v>141.57999999999998</v>
      </c>
      <c r="J31" s="34">
        <v>94.54</v>
      </c>
      <c r="K31" s="34">
        <v>10.28</v>
      </c>
      <c r="L31" s="34">
        <v>1.97</v>
      </c>
      <c r="M31" s="34">
        <v>12.3</v>
      </c>
      <c r="N31" s="34">
        <v>5.95</v>
      </c>
      <c r="O31">
        <v>2.29</v>
      </c>
      <c r="P31" s="56">
        <f t="shared" si="4"/>
        <v>10.33</v>
      </c>
      <c r="Q31" s="56">
        <f t="shared" si="5"/>
        <v>3.9800000000000004</v>
      </c>
      <c r="R31" s="61">
        <f t="shared" si="1"/>
        <v>35.542594385285575</v>
      </c>
      <c r="S31" s="61">
        <f t="shared" si="6"/>
        <v>3.9607357212003871</v>
      </c>
      <c r="T31" s="61">
        <f t="shared" si="2"/>
        <v>0</v>
      </c>
      <c r="U31" s="61">
        <f t="shared" si="3"/>
        <v>57.514566998416207</v>
      </c>
      <c r="V31" s="61">
        <f t="shared" si="7"/>
        <v>0</v>
      </c>
      <c r="W31" s="61">
        <f t="shared" si="8"/>
        <v>8.6253878737132439</v>
      </c>
      <c r="X31" s="30"/>
      <c r="Y31" s="31"/>
      <c r="AA31" s="31"/>
      <c r="AB31" s="31"/>
      <c r="AC31" s="31"/>
    </row>
    <row r="32" spans="1:29">
      <c r="A32" s="29" t="s">
        <v>107</v>
      </c>
      <c r="B32" s="30" t="s">
        <v>296</v>
      </c>
      <c r="C32" s="30" t="s">
        <v>297</v>
      </c>
      <c r="D32" s="30" t="s">
        <v>298</v>
      </c>
      <c r="E32" s="67">
        <v>0</v>
      </c>
      <c r="F32" s="44">
        <v>1.1339999999999999</v>
      </c>
      <c r="G32" s="31">
        <v>65.930000000000007</v>
      </c>
      <c r="H32" s="56">
        <v>108.38000000000001</v>
      </c>
      <c r="I32" s="31">
        <f t="shared" si="0"/>
        <v>103.80000000000001</v>
      </c>
      <c r="J32" s="34">
        <v>84.51</v>
      </c>
      <c r="K32" s="34">
        <v>10.01</v>
      </c>
      <c r="L32" s="34">
        <v>1.97</v>
      </c>
      <c r="M32" s="34">
        <v>10.8</v>
      </c>
      <c r="N32" s="34">
        <v>6.97</v>
      </c>
      <c r="O32">
        <v>2.29</v>
      </c>
      <c r="P32" s="56">
        <f t="shared" si="4"/>
        <v>8.83</v>
      </c>
      <c r="Q32" s="56">
        <f t="shared" si="5"/>
        <v>5</v>
      </c>
      <c r="R32" s="61">
        <f t="shared" si="1"/>
        <v>46.557191392978481</v>
      </c>
      <c r="S32" s="61">
        <f t="shared" si="6"/>
        <v>5.6681766704416754</v>
      </c>
      <c r="T32" s="61">
        <f t="shared" si="2"/>
        <v>0</v>
      </c>
      <c r="U32" s="61">
        <f t="shared" si="3"/>
        <v>20.006433566433572</v>
      </c>
      <c r="V32" s="61">
        <f t="shared" si="7"/>
        <v>0</v>
      </c>
      <c r="W32" s="61">
        <f t="shared" si="8"/>
        <v>3.9301407453306196</v>
      </c>
      <c r="X32" s="30"/>
      <c r="Y32" s="31"/>
      <c r="AA32" s="31"/>
      <c r="AB32" s="31"/>
      <c r="AC32" s="31"/>
    </row>
    <row r="33" spans="1:29">
      <c r="A33" s="29" t="s">
        <v>111</v>
      </c>
      <c r="B33" s="30" t="s">
        <v>296</v>
      </c>
      <c r="C33" s="30" t="s">
        <v>297</v>
      </c>
      <c r="D33" s="30" t="s">
        <v>298</v>
      </c>
      <c r="E33" s="67">
        <v>0</v>
      </c>
      <c r="F33" s="44">
        <v>1.488</v>
      </c>
      <c r="G33" s="31">
        <v>88.59</v>
      </c>
      <c r="H33" s="56">
        <v>140</v>
      </c>
      <c r="I33" s="31">
        <f t="shared" si="0"/>
        <v>135.41999999999999</v>
      </c>
      <c r="J33" s="34">
        <v>77.64</v>
      </c>
      <c r="K33" s="34">
        <v>10.17</v>
      </c>
      <c r="L33" s="34">
        <v>1.98</v>
      </c>
      <c r="M33" s="34">
        <v>11.19</v>
      </c>
      <c r="N33" s="34">
        <v>7.02</v>
      </c>
      <c r="O33">
        <v>2.29</v>
      </c>
      <c r="P33" s="56">
        <f t="shared" si="4"/>
        <v>9.2099999999999991</v>
      </c>
      <c r="Q33" s="56">
        <f t="shared" si="5"/>
        <v>5.0399999999999991</v>
      </c>
      <c r="R33" s="61">
        <f t="shared" si="1"/>
        <v>41.233876221498363</v>
      </c>
      <c r="S33" s="61">
        <f t="shared" si="6"/>
        <v>5.5653420195439738</v>
      </c>
      <c r="T33" s="61">
        <f t="shared" si="2"/>
        <v>0</v>
      </c>
      <c r="U33" s="61">
        <f t="shared" si="3"/>
        <v>26.736901250175588</v>
      </c>
      <c r="V33" s="61">
        <f t="shared" si="7"/>
        <v>0</v>
      </c>
      <c r="W33" s="61">
        <f t="shared" si="8"/>
        <v>4.6517555978741143</v>
      </c>
      <c r="X33" s="30"/>
      <c r="Y33" s="31"/>
      <c r="AA33" s="31"/>
      <c r="AB33" s="31"/>
      <c r="AC33" s="31"/>
    </row>
    <row r="34" spans="1:29">
      <c r="A34" s="29" t="s">
        <v>115</v>
      </c>
      <c r="B34" s="30" t="s">
        <v>296</v>
      </c>
      <c r="C34" s="30" t="s">
        <v>297</v>
      </c>
      <c r="D34" s="30" t="s">
        <v>298</v>
      </c>
      <c r="E34" s="67">
        <v>0</v>
      </c>
      <c r="F34" s="44">
        <v>1.448</v>
      </c>
      <c r="G34" s="31">
        <v>47.42</v>
      </c>
      <c r="H34" s="56">
        <v>104.87</v>
      </c>
      <c r="I34" s="31">
        <f t="shared" si="0"/>
        <v>100.29</v>
      </c>
      <c r="J34" s="34">
        <v>83.79</v>
      </c>
      <c r="K34" s="34">
        <v>10.51</v>
      </c>
      <c r="L34" s="34">
        <v>2.0499999999999998</v>
      </c>
      <c r="M34" s="34">
        <v>10.44</v>
      </c>
      <c r="N34" s="34">
        <v>6.44</v>
      </c>
      <c r="O34">
        <v>2.29</v>
      </c>
      <c r="P34" s="56">
        <f t="shared" si="4"/>
        <v>8.39</v>
      </c>
      <c r="Q34" s="56">
        <f t="shared" si="5"/>
        <v>4.3900000000000006</v>
      </c>
      <c r="R34" s="61">
        <f t="shared" si="1"/>
        <v>42.644219308700833</v>
      </c>
      <c r="S34" s="61">
        <f t="shared" si="6"/>
        <v>5.4992729439809303</v>
      </c>
      <c r="T34" s="61">
        <f t="shared" si="2"/>
        <v>0</v>
      </c>
      <c r="U34" s="61">
        <f t="shared" si="3"/>
        <v>26.330753442323072</v>
      </c>
      <c r="V34" s="61">
        <f t="shared" si="7"/>
        <v>0</v>
      </c>
      <c r="W34" s="61">
        <f t="shared" si="8"/>
        <v>4.7377823812563475</v>
      </c>
      <c r="X34" s="30"/>
      <c r="Y34" s="31"/>
      <c r="AA34" s="31"/>
      <c r="AB34" s="31"/>
      <c r="AC34" s="31"/>
    </row>
    <row r="35" spans="1:29">
      <c r="A35" s="29" t="s">
        <v>119</v>
      </c>
      <c r="B35" s="30" t="s">
        <v>296</v>
      </c>
      <c r="C35" s="30" t="s">
        <v>297</v>
      </c>
      <c r="D35" s="30" t="s">
        <v>298</v>
      </c>
      <c r="E35" s="67">
        <v>0</v>
      </c>
      <c r="F35" s="44">
        <v>0.874</v>
      </c>
      <c r="G35" s="31">
        <v>326.51</v>
      </c>
      <c r="H35" s="56">
        <v>684.82999999999993</v>
      </c>
      <c r="I35" s="31">
        <f t="shared" si="0"/>
        <v>680.24999999999989</v>
      </c>
      <c r="J35" s="34">
        <v>580.80999999999995</v>
      </c>
      <c r="K35" s="34">
        <v>10.8</v>
      </c>
      <c r="L35" s="34">
        <v>1.77</v>
      </c>
      <c r="M35" s="34">
        <v>11.59</v>
      </c>
      <c r="N35" s="34">
        <v>4.1900000000000004</v>
      </c>
      <c r="O35">
        <v>2.29</v>
      </c>
      <c r="P35" s="56">
        <f t="shared" si="4"/>
        <v>9.82</v>
      </c>
      <c r="Q35" s="56">
        <f t="shared" si="5"/>
        <v>2.4200000000000004</v>
      </c>
      <c r="R35" s="61">
        <f t="shared" si="1"/>
        <v>142.56806517311611</v>
      </c>
      <c r="S35" s="61">
        <f t="shared" si="6"/>
        <v>2.661507128309573</v>
      </c>
      <c r="T35" s="61">
        <f t="shared" si="2"/>
        <v>0</v>
      </c>
      <c r="U35" s="61">
        <f t="shared" si="3"/>
        <v>32.838536883991424</v>
      </c>
      <c r="V35" s="61">
        <f t="shared" si="7"/>
        <v>0</v>
      </c>
      <c r="W35" s="61">
        <f t="shared" si="8"/>
        <v>19.754120956399436</v>
      </c>
      <c r="X35" s="30"/>
      <c r="Y35" s="31"/>
      <c r="AA35" s="31"/>
      <c r="AB35" s="31"/>
      <c r="AC35" s="31"/>
    </row>
    <row r="36" spans="1:29">
      <c r="A36" s="29" t="s">
        <v>122</v>
      </c>
      <c r="B36" s="30" t="s">
        <v>296</v>
      </c>
      <c r="C36" s="30" t="s">
        <v>297</v>
      </c>
      <c r="D36" s="30" t="s">
        <v>298</v>
      </c>
      <c r="E36" s="67">
        <v>0</v>
      </c>
      <c r="F36" s="44">
        <v>1.276</v>
      </c>
      <c r="G36" s="31">
        <v>204.35</v>
      </c>
      <c r="H36" s="56">
        <v>475.92999999999995</v>
      </c>
      <c r="I36" s="31">
        <f t="shared" si="0"/>
        <v>471.34999999999997</v>
      </c>
      <c r="J36" s="34">
        <v>338.8</v>
      </c>
      <c r="K36" s="34">
        <v>11.6</v>
      </c>
      <c r="L36" s="34">
        <v>1.71</v>
      </c>
      <c r="M36" s="34">
        <v>11.47</v>
      </c>
      <c r="N36" s="34">
        <v>4.3899999999999997</v>
      </c>
      <c r="O36">
        <v>2.29</v>
      </c>
      <c r="P36" s="56">
        <f t="shared" si="4"/>
        <v>9.7600000000000016</v>
      </c>
      <c r="Q36" s="56">
        <f t="shared" si="5"/>
        <v>2.6799999999999997</v>
      </c>
      <c r="R36" s="61">
        <f t="shared" si="1"/>
        <v>92.402336065573749</v>
      </c>
      <c r="S36" s="61">
        <f t="shared" si="6"/>
        <v>3.1852459016393433</v>
      </c>
      <c r="T36" s="61">
        <f t="shared" si="2"/>
        <v>0</v>
      </c>
      <c r="U36" s="61">
        <f t="shared" si="3"/>
        <v>40.059701492537336</v>
      </c>
      <c r="V36" s="61">
        <f t="shared" si="7"/>
        <v>0</v>
      </c>
      <c r="W36" s="61">
        <f t="shared" si="8"/>
        <v>15.618607594936714</v>
      </c>
      <c r="X36" s="30"/>
      <c r="Y36" s="31"/>
      <c r="AA36" s="31"/>
      <c r="AB36" s="31"/>
      <c r="AC36" s="31"/>
    </row>
    <row r="37" spans="1:29">
      <c r="A37" s="29" t="s">
        <v>125</v>
      </c>
      <c r="B37" s="30" t="s">
        <v>296</v>
      </c>
      <c r="C37" s="30" t="s">
        <v>297</v>
      </c>
      <c r="D37" s="30" t="s">
        <v>298</v>
      </c>
      <c r="E37" s="67">
        <v>0</v>
      </c>
      <c r="F37" s="44">
        <v>0.83199999999999996</v>
      </c>
      <c r="G37" s="31">
        <v>196.57</v>
      </c>
      <c r="H37" s="56">
        <v>443.18</v>
      </c>
      <c r="I37" s="31">
        <f t="shared" ref="I37:I68" si="9">H37-($Q$1*2)</f>
        <v>438.6</v>
      </c>
      <c r="J37" s="34">
        <v>402.24</v>
      </c>
      <c r="K37" s="34">
        <v>10.25</v>
      </c>
      <c r="L37" s="34">
        <v>1.79</v>
      </c>
      <c r="M37" s="34">
        <v>11.33</v>
      </c>
      <c r="N37" s="34">
        <v>4.84</v>
      </c>
      <c r="O37">
        <v>2.29</v>
      </c>
      <c r="P37" s="56">
        <f t="shared" si="4"/>
        <v>9.5399999999999991</v>
      </c>
      <c r="Q37" s="56">
        <f t="shared" si="5"/>
        <v>3.05</v>
      </c>
      <c r="R37" s="61">
        <f t="shared" ref="R37:R68" si="10">($J37-$Q$1)*$Q37/$P37</f>
        <v>127.8666142557652</v>
      </c>
      <c r="S37" s="61">
        <f t="shared" si="6"/>
        <v>3.2769916142557656</v>
      </c>
      <c r="T37" s="61">
        <f t="shared" ref="T37:T68" si="11">($E37*$Q$2/$S37)*1000</f>
        <v>0</v>
      </c>
      <c r="U37" s="61">
        <f t="shared" ref="U37:U68" si="12">($F37*$Q$2/$S37)*1000</f>
        <v>25.389140343862451</v>
      </c>
      <c r="V37" s="61">
        <f t="shared" si="7"/>
        <v>0</v>
      </c>
      <c r="W37" s="61">
        <f t="shared" si="8"/>
        <v>13.697989091283317</v>
      </c>
      <c r="X37" s="30"/>
      <c r="Y37" s="31"/>
      <c r="AA37" s="31"/>
      <c r="AB37" s="31"/>
      <c r="AC37" s="31"/>
    </row>
    <row r="38" spans="1:29">
      <c r="A38" s="29" t="s">
        <v>128</v>
      </c>
      <c r="B38" s="30" t="s">
        <v>296</v>
      </c>
      <c r="C38" s="30" t="s">
        <v>297</v>
      </c>
      <c r="D38" s="30" t="s">
        <v>298</v>
      </c>
      <c r="E38" s="67">
        <v>0</v>
      </c>
      <c r="F38" s="44">
        <v>0.88800000000000001</v>
      </c>
      <c r="G38" s="31">
        <v>166.83</v>
      </c>
      <c r="H38" s="56">
        <v>444.03</v>
      </c>
      <c r="I38" s="31">
        <f t="shared" si="9"/>
        <v>439.45</v>
      </c>
      <c r="J38" s="34">
        <v>372.76</v>
      </c>
      <c r="K38" s="34">
        <v>10.29</v>
      </c>
      <c r="L38" s="34">
        <v>1.93</v>
      </c>
      <c r="M38" s="34">
        <v>11.46</v>
      </c>
      <c r="N38" s="34">
        <v>4.42</v>
      </c>
      <c r="O38">
        <v>2.29</v>
      </c>
      <c r="P38" s="56">
        <f t="shared" si="4"/>
        <v>9.5300000000000011</v>
      </c>
      <c r="Q38" s="56">
        <f t="shared" si="5"/>
        <v>2.4900000000000002</v>
      </c>
      <c r="R38" s="61">
        <f t="shared" si="10"/>
        <v>96.796463798530937</v>
      </c>
      <c r="S38" s="61">
        <f t="shared" si="6"/>
        <v>2.6885729275970616</v>
      </c>
      <c r="T38" s="61">
        <f t="shared" si="11"/>
        <v>0</v>
      </c>
      <c r="U38" s="61">
        <f t="shared" si="12"/>
        <v>33.028674464622341</v>
      </c>
      <c r="V38" s="61">
        <f t="shared" si="7"/>
        <v>0</v>
      </c>
      <c r="W38" s="61">
        <f t="shared" si="8"/>
        <v>13.48969996678599</v>
      </c>
      <c r="X38" s="30"/>
      <c r="Y38" s="31"/>
      <c r="AA38" s="31"/>
      <c r="AB38" s="31"/>
      <c r="AC38" s="31"/>
    </row>
    <row r="39" spans="1:29">
      <c r="A39" s="29" t="s">
        <v>131</v>
      </c>
      <c r="B39" s="30" t="s">
        <v>296</v>
      </c>
      <c r="C39" s="30" t="s">
        <v>297</v>
      </c>
      <c r="D39" s="30" t="s">
        <v>298</v>
      </c>
      <c r="E39" s="67">
        <v>0</v>
      </c>
      <c r="F39" s="44">
        <v>0.91200000000000003</v>
      </c>
      <c r="G39" s="31">
        <v>129.78</v>
      </c>
      <c r="H39" s="56">
        <v>423.15999999999997</v>
      </c>
      <c r="I39" s="31">
        <f t="shared" si="9"/>
        <v>418.58</v>
      </c>
      <c r="J39" s="34">
        <v>247.7</v>
      </c>
      <c r="K39" s="34">
        <v>11.39</v>
      </c>
      <c r="L39" s="34">
        <v>1.74</v>
      </c>
      <c r="M39" s="34">
        <v>11.36</v>
      </c>
      <c r="N39" s="34">
        <v>4.45</v>
      </c>
      <c r="O39">
        <v>2.29</v>
      </c>
      <c r="P39" s="56">
        <f t="shared" si="4"/>
        <v>9.6199999999999992</v>
      </c>
      <c r="Q39" s="56">
        <f t="shared" si="5"/>
        <v>2.71</v>
      </c>
      <c r="R39" s="61">
        <f t="shared" si="10"/>
        <v>69.133170478170484</v>
      </c>
      <c r="S39" s="61">
        <f t="shared" si="6"/>
        <v>3.2086174636174638</v>
      </c>
      <c r="T39" s="61">
        <f t="shared" si="11"/>
        <v>0</v>
      </c>
      <c r="U39" s="61">
        <f t="shared" si="12"/>
        <v>28.423456842118902</v>
      </c>
      <c r="V39" s="61">
        <f t="shared" si="7"/>
        <v>0</v>
      </c>
      <c r="W39" s="61">
        <f t="shared" si="8"/>
        <v>8.2911547993465291</v>
      </c>
      <c r="X39" s="30"/>
      <c r="Y39" s="31"/>
      <c r="AA39" s="31"/>
      <c r="AB39" s="31"/>
      <c r="AC39" s="31"/>
    </row>
    <row r="40" spans="1:29">
      <c r="A40" s="29" t="s">
        <v>134</v>
      </c>
      <c r="B40" s="30" t="s">
        <v>296</v>
      </c>
      <c r="C40" s="30" t="s">
        <v>297</v>
      </c>
      <c r="D40" s="30" t="s">
        <v>298</v>
      </c>
      <c r="E40" s="67">
        <v>0</v>
      </c>
      <c r="F40" s="44">
        <v>1.0049999999999999</v>
      </c>
      <c r="G40" s="31">
        <v>167.58</v>
      </c>
      <c r="H40" s="56">
        <v>451.20000000000005</v>
      </c>
      <c r="I40" s="31">
        <f t="shared" si="9"/>
        <v>446.62000000000006</v>
      </c>
      <c r="J40" s="34">
        <v>236.53</v>
      </c>
      <c r="K40" s="34">
        <v>12.19</v>
      </c>
      <c r="L40" s="34">
        <v>1.81</v>
      </c>
      <c r="M40" s="34">
        <v>11.6</v>
      </c>
      <c r="N40" s="34">
        <v>4.3499999999999996</v>
      </c>
      <c r="O40">
        <v>2.29</v>
      </c>
      <c r="P40" s="56">
        <f t="shared" si="4"/>
        <v>9.7899999999999991</v>
      </c>
      <c r="Q40" s="56">
        <f t="shared" si="5"/>
        <v>2.5399999999999996</v>
      </c>
      <c r="R40" s="61">
        <f t="shared" si="10"/>
        <v>60.773197139938709</v>
      </c>
      <c r="S40" s="61">
        <f t="shared" si="6"/>
        <v>3.1626762002042899</v>
      </c>
      <c r="T40" s="61">
        <f t="shared" si="11"/>
        <v>0</v>
      </c>
      <c r="U40" s="61">
        <f t="shared" si="12"/>
        <v>31.776885662056802</v>
      </c>
      <c r="V40" s="61">
        <f t="shared" si="7"/>
        <v>0</v>
      </c>
      <c r="W40" s="61">
        <f t="shared" si="8"/>
        <v>8.1484512102678046</v>
      </c>
      <c r="X40" s="30"/>
      <c r="Y40" s="31"/>
      <c r="AA40" s="31"/>
      <c r="AB40" s="31"/>
      <c r="AC40" s="31"/>
    </row>
    <row r="41" spans="1:29">
      <c r="A41" s="29" t="s">
        <v>137</v>
      </c>
      <c r="B41" s="30" t="s">
        <v>296</v>
      </c>
      <c r="C41" s="30" t="s">
        <v>297</v>
      </c>
      <c r="D41" s="30" t="s">
        <v>298</v>
      </c>
      <c r="E41" s="67">
        <v>0</v>
      </c>
      <c r="F41" s="44">
        <v>0.99199999999999999</v>
      </c>
      <c r="G41" s="31">
        <v>174.84</v>
      </c>
      <c r="H41" s="56">
        <v>448.29999999999995</v>
      </c>
      <c r="I41" s="31">
        <f t="shared" si="9"/>
        <v>443.71999999999997</v>
      </c>
      <c r="J41" s="34">
        <v>347.66</v>
      </c>
      <c r="K41" s="34">
        <v>11.16</v>
      </c>
      <c r="L41" s="34">
        <v>1.9</v>
      </c>
      <c r="M41" s="34">
        <v>12.25</v>
      </c>
      <c r="N41" s="34">
        <v>4.66</v>
      </c>
      <c r="O41">
        <v>2.29</v>
      </c>
      <c r="P41" s="56">
        <f t="shared" si="4"/>
        <v>10.35</v>
      </c>
      <c r="Q41" s="56">
        <f t="shared" si="5"/>
        <v>2.7600000000000002</v>
      </c>
      <c r="R41" s="61">
        <f t="shared" si="10"/>
        <v>92.098666666666674</v>
      </c>
      <c r="S41" s="61">
        <f t="shared" si="6"/>
        <v>2.9760000000000004</v>
      </c>
      <c r="T41" s="61">
        <f t="shared" si="11"/>
        <v>0</v>
      </c>
      <c r="U41" s="61">
        <f t="shared" si="12"/>
        <v>33.333333333333336</v>
      </c>
      <c r="V41" s="61">
        <f t="shared" si="7"/>
        <v>0</v>
      </c>
      <c r="W41" s="61">
        <f t="shared" si="8"/>
        <v>12.953398968588845</v>
      </c>
      <c r="X41" s="30"/>
      <c r="Y41" s="31"/>
      <c r="AA41" s="31"/>
      <c r="AB41" s="31"/>
      <c r="AC41" s="31"/>
    </row>
    <row r="42" spans="1:29">
      <c r="A42" s="29" t="s">
        <v>140</v>
      </c>
      <c r="B42" s="30" t="s">
        <v>296</v>
      </c>
      <c r="C42" s="30" t="s">
        <v>297</v>
      </c>
      <c r="D42" s="30" t="s">
        <v>298</v>
      </c>
      <c r="E42" s="67">
        <v>0</v>
      </c>
      <c r="F42" s="44">
        <v>0.91300000000000003</v>
      </c>
      <c r="G42" s="31">
        <v>257.27</v>
      </c>
      <c r="H42" s="56">
        <v>508.67999999999995</v>
      </c>
      <c r="I42" s="31">
        <f t="shared" si="9"/>
        <v>504.09999999999997</v>
      </c>
      <c r="J42" s="34">
        <v>433.34</v>
      </c>
      <c r="K42" s="34">
        <v>10.36</v>
      </c>
      <c r="L42" s="34">
        <v>1.82</v>
      </c>
      <c r="M42" s="34">
        <v>11.3</v>
      </c>
      <c r="N42" s="34">
        <v>4.3899999999999997</v>
      </c>
      <c r="O42">
        <v>2.29</v>
      </c>
      <c r="P42" s="56">
        <f t="shared" si="4"/>
        <v>9.48</v>
      </c>
      <c r="Q42" s="56">
        <f t="shared" si="5"/>
        <v>2.5699999999999994</v>
      </c>
      <c r="R42" s="61">
        <f t="shared" si="10"/>
        <v>116.85638185654004</v>
      </c>
      <c r="S42" s="61">
        <f t="shared" si="6"/>
        <v>2.808565400843881</v>
      </c>
      <c r="T42" s="61">
        <f t="shared" si="11"/>
        <v>0</v>
      </c>
      <c r="U42" s="61">
        <f t="shared" si="12"/>
        <v>32.507699472680031</v>
      </c>
      <c r="V42" s="61">
        <f t="shared" si="7"/>
        <v>0</v>
      </c>
      <c r="W42" s="61">
        <f t="shared" si="8"/>
        <v>16.028405666063897</v>
      </c>
      <c r="X42" s="30"/>
      <c r="Y42" s="31"/>
      <c r="AA42" s="31"/>
      <c r="AB42" s="31"/>
      <c r="AC42" s="31"/>
    </row>
    <row r="43" spans="1:29">
      <c r="A43" s="29" t="s">
        <v>143</v>
      </c>
      <c r="B43" s="30" t="s">
        <v>296</v>
      </c>
      <c r="C43" s="30" t="s">
        <v>297</v>
      </c>
      <c r="D43" s="30" t="s">
        <v>298</v>
      </c>
      <c r="E43" s="67">
        <v>0</v>
      </c>
      <c r="F43" s="44">
        <v>0.877</v>
      </c>
      <c r="G43" s="31">
        <v>245.9</v>
      </c>
      <c r="H43" s="56">
        <v>491.81</v>
      </c>
      <c r="I43" s="31">
        <f t="shared" si="9"/>
        <v>487.23</v>
      </c>
      <c r="J43" s="34">
        <v>415.59</v>
      </c>
      <c r="K43" s="34">
        <v>10.220000000000001</v>
      </c>
      <c r="L43" s="34">
        <v>1.77</v>
      </c>
      <c r="M43" s="34">
        <v>11.5</v>
      </c>
      <c r="N43" s="34">
        <v>4.32</v>
      </c>
      <c r="O43">
        <v>2.29</v>
      </c>
      <c r="P43" s="56">
        <f t="shared" si="4"/>
        <v>9.73</v>
      </c>
      <c r="Q43" s="56">
        <f t="shared" si="5"/>
        <v>2.5500000000000003</v>
      </c>
      <c r="R43" s="61">
        <f t="shared" si="10"/>
        <v>108.31603288797533</v>
      </c>
      <c r="S43" s="61">
        <f t="shared" si="6"/>
        <v>2.6784172661870507</v>
      </c>
      <c r="T43" s="61">
        <f t="shared" si="11"/>
        <v>0</v>
      </c>
      <c r="U43" s="61">
        <f t="shared" si="12"/>
        <v>32.743217835079236</v>
      </c>
      <c r="V43" s="61">
        <f t="shared" si="7"/>
        <v>0</v>
      </c>
      <c r="W43" s="61">
        <f t="shared" si="8"/>
        <v>14.964622193597396</v>
      </c>
      <c r="X43" s="30"/>
      <c r="Y43" s="31"/>
      <c r="AA43" s="31"/>
      <c r="AB43" s="31"/>
      <c r="AC43" s="31"/>
    </row>
    <row r="44" spans="1:29">
      <c r="A44" s="29" t="s">
        <v>149</v>
      </c>
      <c r="B44" s="30" t="s">
        <v>296</v>
      </c>
      <c r="C44" s="30" t="s">
        <v>297</v>
      </c>
      <c r="D44" s="30" t="s">
        <v>298</v>
      </c>
      <c r="E44" s="67">
        <v>0</v>
      </c>
      <c r="F44" s="44">
        <v>1.1130000000000002</v>
      </c>
      <c r="G44" s="31">
        <v>243.98</v>
      </c>
      <c r="H44" s="56">
        <v>2917.06</v>
      </c>
      <c r="I44" s="31">
        <f t="shared" si="9"/>
        <v>2912.48</v>
      </c>
      <c r="J44" s="34">
        <v>409.58</v>
      </c>
      <c r="K44" s="34">
        <v>13.12</v>
      </c>
      <c r="L44" s="34">
        <v>1.79</v>
      </c>
      <c r="M44" s="34">
        <v>11.34</v>
      </c>
      <c r="N44" s="34">
        <v>3.88</v>
      </c>
      <c r="O44">
        <v>2.29</v>
      </c>
      <c r="P44" s="56">
        <f t="shared" si="4"/>
        <v>9.5500000000000007</v>
      </c>
      <c r="Q44" s="56">
        <f t="shared" si="5"/>
        <v>2.09</v>
      </c>
      <c r="R44" s="61">
        <f t="shared" si="10"/>
        <v>89.134670157068044</v>
      </c>
      <c r="S44" s="61">
        <f t="shared" si="6"/>
        <v>2.8712879581151824</v>
      </c>
      <c r="T44" s="61">
        <f t="shared" si="11"/>
        <v>0</v>
      </c>
      <c r="U44" s="61">
        <f t="shared" si="12"/>
        <v>38.763092251137842</v>
      </c>
      <c r="V44" s="61">
        <f t="shared" si="7"/>
        <v>0</v>
      </c>
      <c r="W44" s="61">
        <f t="shared" si="8"/>
        <v>14.578630557270767</v>
      </c>
      <c r="X44" s="30"/>
      <c r="Y44" s="31"/>
      <c r="AA44" s="31"/>
      <c r="AB44" s="31"/>
      <c r="AC44" s="31"/>
    </row>
    <row r="45" spans="1:29">
      <c r="A45" s="29" t="s">
        <v>153</v>
      </c>
      <c r="B45" s="30" t="s">
        <v>296</v>
      </c>
      <c r="C45" s="30" t="s">
        <v>297</v>
      </c>
      <c r="D45" s="30" t="s">
        <v>298</v>
      </c>
      <c r="E45" s="67">
        <v>0</v>
      </c>
      <c r="F45" s="44">
        <v>0.84099999999999997</v>
      </c>
      <c r="G45" s="31">
        <v>308.69</v>
      </c>
      <c r="H45" s="56">
        <v>474.93</v>
      </c>
      <c r="I45" s="31">
        <f t="shared" si="9"/>
        <v>470.35</v>
      </c>
      <c r="J45" s="34">
        <v>392.51</v>
      </c>
      <c r="K45" s="34">
        <v>10.55</v>
      </c>
      <c r="L45" s="34">
        <v>1.84</v>
      </c>
      <c r="M45" s="34">
        <v>12.04</v>
      </c>
      <c r="N45" s="34">
        <v>4.38</v>
      </c>
      <c r="O45">
        <v>2.29</v>
      </c>
      <c r="P45" s="56">
        <f t="shared" si="4"/>
        <v>10.199999999999999</v>
      </c>
      <c r="Q45" s="56">
        <f t="shared" si="5"/>
        <v>2.54</v>
      </c>
      <c r="R45" s="61">
        <f t="shared" si="10"/>
        <v>97.172431372549013</v>
      </c>
      <c r="S45" s="61">
        <f t="shared" si="6"/>
        <v>2.6271568627450983</v>
      </c>
      <c r="T45" s="61">
        <f t="shared" si="11"/>
        <v>0</v>
      </c>
      <c r="U45" s="61">
        <f t="shared" si="12"/>
        <v>32.011792364816955</v>
      </c>
      <c r="V45" s="61">
        <f t="shared" si="7"/>
        <v>0</v>
      </c>
      <c r="W45" s="61">
        <f t="shared" si="8"/>
        <v>13.125163277141198</v>
      </c>
      <c r="X45" s="30"/>
      <c r="Y45" s="31"/>
      <c r="AA45" s="31"/>
      <c r="AB45" s="31"/>
      <c r="AC45" s="31"/>
    </row>
    <row r="46" spans="1:29">
      <c r="A46" s="29" t="s">
        <v>157</v>
      </c>
      <c r="B46" s="30" t="s">
        <v>296</v>
      </c>
      <c r="C46" s="30" t="s">
        <v>297</v>
      </c>
      <c r="D46" s="30" t="s">
        <v>298</v>
      </c>
      <c r="E46" s="67">
        <v>0</v>
      </c>
      <c r="F46" s="44">
        <v>1.1980000000000002</v>
      </c>
      <c r="G46" s="31">
        <v>209.83</v>
      </c>
      <c r="H46" s="56">
        <v>392.72</v>
      </c>
      <c r="I46" s="31">
        <f t="shared" si="9"/>
        <v>388.14000000000004</v>
      </c>
      <c r="J46" s="34">
        <v>323.93</v>
      </c>
      <c r="K46" s="34">
        <v>10.16</v>
      </c>
      <c r="L46" s="34">
        <v>1.83</v>
      </c>
      <c r="M46" s="34">
        <v>11.84</v>
      </c>
      <c r="N46" s="34">
        <v>4.32</v>
      </c>
      <c r="O46">
        <v>2.29</v>
      </c>
      <c r="P46" s="56">
        <f t="shared" si="4"/>
        <v>10.01</v>
      </c>
      <c r="Q46" s="56">
        <f t="shared" si="5"/>
        <v>2.4900000000000002</v>
      </c>
      <c r="R46" s="61">
        <f t="shared" si="10"/>
        <v>80.008351648351649</v>
      </c>
      <c r="S46" s="61">
        <f t="shared" si="6"/>
        <v>2.5273126873126874</v>
      </c>
      <c r="T46" s="61">
        <f t="shared" si="11"/>
        <v>0</v>
      </c>
      <c r="U46" s="61">
        <f t="shared" si="12"/>
        <v>47.402128197830699</v>
      </c>
      <c r="V46" s="61">
        <f t="shared" si="7"/>
        <v>0</v>
      </c>
      <c r="W46" s="61">
        <f t="shared" si="8"/>
        <v>16.002388783680523</v>
      </c>
      <c r="X46" s="30"/>
      <c r="Y46" s="31"/>
      <c r="AA46" s="31"/>
      <c r="AB46" s="31"/>
      <c r="AC46" s="31"/>
    </row>
    <row r="47" spans="1:29">
      <c r="A47" s="29" t="s">
        <v>161</v>
      </c>
      <c r="B47" s="30" t="s">
        <v>296</v>
      </c>
      <c r="C47" s="30" t="s">
        <v>297</v>
      </c>
      <c r="D47" s="30" t="s">
        <v>298</v>
      </c>
      <c r="E47" s="67">
        <v>0</v>
      </c>
      <c r="F47" s="44">
        <v>1.1840000000000002</v>
      </c>
      <c r="G47" s="31">
        <v>65.03</v>
      </c>
      <c r="H47" s="56">
        <v>168.23000000000002</v>
      </c>
      <c r="I47" s="31">
        <f t="shared" si="9"/>
        <v>163.65</v>
      </c>
      <c r="J47" s="34">
        <v>119.96</v>
      </c>
      <c r="K47" s="34">
        <v>10.51</v>
      </c>
      <c r="L47" s="34">
        <v>1.78</v>
      </c>
      <c r="M47" s="34">
        <v>11.67</v>
      </c>
      <c r="N47" s="34">
        <v>4.33</v>
      </c>
      <c r="O47">
        <v>2.29</v>
      </c>
      <c r="P47" s="56">
        <f t="shared" si="4"/>
        <v>9.89</v>
      </c>
      <c r="Q47" s="56">
        <f t="shared" si="5"/>
        <v>2.5499999999999998</v>
      </c>
      <c r="R47" s="61">
        <f t="shared" si="10"/>
        <v>30.33958543983821</v>
      </c>
      <c r="S47" s="61">
        <f t="shared" si="6"/>
        <v>2.7098584428715871</v>
      </c>
      <c r="T47" s="61">
        <f t="shared" si="11"/>
        <v>0</v>
      </c>
      <c r="U47" s="61">
        <f t="shared" si="12"/>
        <v>43.692319173149762</v>
      </c>
      <c r="V47" s="61">
        <f t="shared" si="7"/>
        <v>0</v>
      </c>
      <c r="W47" s="61">
        <f t="shared" si="8"/>
        <v>5.5932778507107948</v>
      </c>
      <c r="X47" s="30"/>
      <c r="Y47" s="31"/>
      <c r="AA47" s="31"/>
      <c r="AB47" s="31"/>
      <c r="AC47" s="31"/>
    </row>
    <row r="48" spans="1:29">
      <c r="A48" s="29" t="s">
        <v>165</v>
      </c>
      <c r="B48" s="30" t="s">
        <v>296</v>
      </c>
      <c r="C48" s="30" t="s">
        <v>297</v>
      </c>
      <c r="D48" s="30" t="s">
        <v>298</v>
      </c>
      <c r="E48" s="67">
        <v>0</v>
      </c>
      <c r="F48" s="44">
        <v>1.3</v>
      </c>
      <c r="G48" s="31">
        <v>33.11</v>
      </c>
      <c r="H48" s="56">
        <v>127.54</v>
      </c>
      <c r="I48" s="31">
        <f t="shared" si="9"/>
        <v>122.96000000000001</v>
      </c>
      <c r="J48" s="34">
        <v>113.5</v>
      </c>
      <c r="K48" s="34">
        <v>10.57</v>
      </c>
      <c r="L48" s="34">
        <v>1.78</v>
      </c>
      <c r="M48" s="34">
        <v>9.74</v>
      </c>
      <c r="N48" s="34">
        <v>4.08</v>
      </c>
      <c r="O48">
        <v>2.29</v>
      </c>
      <c r="P48" s="56">
        <f t="shared" si="4"/>
        <v>7.96</v>
      </c>
      <c r="Q48" s="56">
        <f t="shared" si="5"/>
        <v>2.2999999999999998</v>
      </c>
      <c r="R48" s="61">
        <f t="shared" si="10"/>
        <v>32.133542713567834</v>
      </c>
      <c r="S48" s="61">
        <f t="shared" si="6"/>
        <v>3.0541457286432161</v>
      </c>
      <c r="T48" s="61">
        <f t="shared" si="11"/>
        <v>0</v>
      </c>
      <c r="U48" s="61">
        <f t="shared" si="12"/>
        <v>42.565093990374734</v>
      </c>
      <c r="V48" s="61">
        <f t="shared" si="7"/>
        <v>0</v>
      </c>
      <c r="W48" s="61">
        <f t="shared" si="8"/>
        <v>5.7711698980874937</v>
      </c>
      <c r="X48" s="30"/>
      <c r="Y48" s="31"/>
      <c r="AA48" s="31"/>
      <c r="AB48" s="31"/>
      <c r="AC48" s="31"/>
    </row>
    <row r="49" spans="1:29">
      <c r="A49" s="29" t="s">
        <v>314</v>
      </c>
      <c r="B49" s="30" t="s">
        <v>296</v>
      </c>
      <c r="C49" s="30" t="s">
        <v>297</v>
      </c>
      <c r="D49" s="30" t="s">
        <v>298</v>
      </c>
      <c r="E49" s="67">
        <v>0</v>
      </c>
      <c r="F49" s="44">
        <v>1.37</v>
      </c>
      <c r="G49" s="31">
        <v>155.99</v>
      </c>
      <c r="H49" s="56">
        <v>256.94</v>
      </c>
      <c r="I49" s="31">
        <f t="shared" si="9"/>
        <v>252.35999999999999</v>
      </c>
      <c r="J49" s="34">
        <v>183.54</v>
      </c>
      <c r="K49" s="34">
        <v>12.04</v>
      </c>
      <c r="L49" s="34">
        <v>1.81</v>
      </c>
      <c r="M49" s="34">
        <v>9.9499999999999993</v>
      </c>
      <c r="N49" s="34">
        <v>3.84</v>
      </c>
      <c r="O49">
        <v>2.29</v>
      </c>
      <c r="P49" s="56">
        <f t="shared" si="4"/>
        <v>8.1399999999999988</v>
      </c>
      <c r="Q49" s="56">
        <f t="shared" si="5"/>
        <v>2.0299999999999998</v>
      </c>
      <c r="R49" s="61">
        <f t="shared" si="10"/>
        <v>45.201167076167074</v>
      </c>
      <c r="S49" s="61">
        <f t="shared" si="6"/>
        <v>3.0026044226044224</v>
      </c>
      <c r="T49" s="61">
        <f t="shared" si="11"/>
        <v>0</v>
      </c>
      <c r="U49" s="61">
        <f t="shared" si="12"/>
        <v>45.627055954699451</v>
      </c>
      <c r="V49" s="61">
        <f t="shared" si="7"/>
        <v>0</v>
      </c>
      <c r="W49" s="61">
        <f t="shared" si="8"/>
        <v>8.7020935839746567</v>
      </c>
      <c r="X49" s="30"/>
      <c r="Y49" s="31"/>
      <c r="AA49" s="31"/>
      <c r="AB49" s="31"/>
      <c r="AC49" s="31"/>
    </row>
    <row r="50" spans="1:29">
      <c r="A50" s="29" t="s">
        <v>315</v>
      </c>
      <c r="B50" s="30" t="s">
        <v>296</v>
      </c>
      <c r="C50" s="30" t="s">
        <v>297</v>
      </c>
      <c r="D50" s="30" t="s">
        <v>298</v>
      </c>
      <c r="E50" s="67">
        <v>0</v>
      </c>
      <c r="F50" s="44">
        <v>1.411</v>
      </c>
      <c r="G50" s="31">
        <v>39.54</v>
      </c>
      <c r="H50" s="56">
        <v>128.82</v>
      </c>
      <c r="I50" s="31">
        <f t="shared" si="9"/>
        <v>124.24</v>
      </c>
      <c r="J50" s="34">
        <v>102.68</v>
      </c>
      <c r="K50" s="34">
        <v>10.039999999999999</v>
      </c>
      <c r="L50" s="34">
        <v>1.69</v>
      </c>
      <c r="M50" s="34">
        <v>8.3699999999999992</v>
      </c>
      <c r="N50" s="34">
        <v>3.57</v>
      </c>
      <c r="O50">
        <v>2.29</v>
      </c>
      <c r="P50" s="56">
        <f t="shared" si="4"/>
        <v>6.68</v>
      </c>
      <c r="Q50" s="56">
        <f t="shared" si="5"/>
        <v>1.88</v>
      </c>
      <c r="R50" s="61">
        <f t="shared" si="10"/>
        <v>28.253473053892215</v>
      </c>
      <c r="S50" s="61">
        <f t="shared" si="6"/>
        <v>2.8256287425149695</v>
      </c>
      <c r="T50" s="61">
        <f t="shared" si="11"/>
        <v>0</v>
      </c>
      <c r="U50" s="61">
        <f t="shared" si="12"/>
        <v>49.935788759854212</v>
      </c>
      <c r="V50" s="61">
        <f t="shared" si="7"/>
        <v>0</v>
      </c>
      <c r="W50" s="61">
        <f t="shared" si="8"/>
        <v>5.9529935111873193</v>
      </c>
      <c r="X50" s="30"/>
      <c r="Y50" s="31"/>
      <c r="AA50" s="31"/>
      <c r="AB50" s="31"/>
      <c r="AC50" s="31"/>
    </row>
    <row r="51" spans="1:29">
      <c r="A51" s="29" t="s">
        <v>316</v>
      </c>
      <c r="B51" s="30" t="s">
        <v>296</v>
      </c>
      <c r="C51" s="30" t="s">
        <v>297</v>
      </c>
      <c r="D51" s="30" t="s">
        <v>298</v>
      </c>
      <c r="E51" s="67">
        <v>0</v>
      </c>
      <c r="F51" s="44">
        <v>1.278</v>
      </c>
      <c r="G51" s="31">
        <v>137.63</v>
      </c>
      <c r="H51" s="56">
        <v>205.57</v>
      </c>
      <c r="I51" s="31">
        <f t="shared" si="9"/>
        <v>200.98999999999998</v>
      </c>
      <c r="J51" s="34">
        <v>142.26</v>
      </c>
      <c r="K51" s="34">
        <v>10.23</v>
      </c>
      <c r="L51" s="34">
        <v>1.95</v>
      </c>
      <c r="M51" s="34">
        <v>9.7799999999999994</v>
      </c>
      <c r="N51" s="34">
        <v>4.07</v>
      </c>
      <c r="O51">
        <v>2.29</v>
      </c>
      <c r="P51" s="56">
        <f t="shared" si="4"/>
        <v>7.8299999999999992</v>
      </c>
      <c r="Q51" s="56">
        <f t="shared" si="5"/>
        <v>2.12</v>
      </c>
      <c r="R51" s="61">
        <f t="shared" si="10"/>
        <v>37.89736909323117</v>
      </c>
      <c r="S51" s="61">
        <f t="shared" si="6"/>
        <v>2.7698084291187746</v>
      </c>
      <c r="T51" s="61">
        <f t="shared" si="11"/>
        <v>0</v>
      </c>
      <c r="U51" s="61">
        <f t="shared" si="12"/>
        <v>46.140375145244271</v>
      </c>
      <c r="V51" s="61">
        <f t="shared" si="7"/>
        <v>0</v>
      </c>
      <c r="W51" s="61">
        <f t="shared" si="8"/>
        <v>7.3780541222762528</v>
      </c>
      <c r="X51" s="30"/>
      <c r="Y51" s="31"/>
      <c r="AA51" s="31"/>
      <c r="AB51" s="31"/>
      <c r="AC51" s="31"/>
    </row>
    <row r="52" spans="1:29">
      <c r="A52" s="29" t="s">
        <v>317</v>
      </c>
      <c r="B52" s="30" t="s">
        <v>296</v>
      </c>
      <c r="C52" s="30" t="s">
        <v>297</v>
      </c>
      <c r="D52" s="30" t="s">
        <v>298</v>
      </c>
      <c r="E52" s="67">
        <v>0</v>
      </c>
      <c r="F52" s="44">
        <v>1.4840000000000002</v>
      </c>
      <c r="G52" s="31">
        <v>56.6</v>
      </c>
      <c r="H52" s="56">
        <v>137.97</v>
      </c>
      <c r="I52" s="31">
        <f t="shared" si="9"/>
        <v>133.38999999999999</v>
      </c>
      <c r="J52" s="34">
        <v>106.49</v>
      </c>
      <c r="K52" s="34">
        <v>10.35</v>
      </c>
      <c r="L52" s="34">
        <v>1.88</v>
      </c>
      <c r="M52" s="34">
        <v>8.39</v>
      </c>
      <c r="N52" s="34">
        <v>3.95</v>
      </c>
      <c r="O52">
        <v>2.29</v>
      </c>
      <c r="P52" s="56">
        <f t="shared" si="4"/>
        <v>6.5100000000000007</v>
      </c>
      <c r="Q52" s="56">
        <f t="shared" si="5"/>
        <v>2.0700000000000003</v>
      </c>
      <c r="R52" s="61">
        <f t="shared" si="10"/>
        <v>33.132718894009216</v>
      </c>
      <c r="S52" s="61">
        <f t="shared" si="6"/>
        <v>3.2910138248847924</v>
      </c>
      <c r="T52" s="61">
        <f t="shared" si="11"/>
        <v>0</v>
      </c>
      <c r="U52" s="61">
        <f t="shared" si="12"/>
        <v>45.092487572638809</v>
      </c>
      <c r="V52" s="61">
        <f t="shared" si="7"/>
        <v>0</v>
      </c>
      <c r="W52" s="61">
        <f t="shared" si="8"/>
        <v>6.3039523838643277</v>
      </c>
      <c r="X52" s="30"/>
      <c r="Y52" s="31"/>
      <c r="AA52" s="31"/>
      <c r="AB52" s="31"/>
      <c r="AC52" s="31"/>
    </row>
    <row r="53" spans="1:29">
      <c r="A53" s="29" t="s">
        <v>185</v>
      </c>
      <c r="B53" s="30" t="s">
        <v>296</v>
      </c>
      <c r="C53" s="30" t="s">
        <v>297</v>
      </c>
      <c r="D53" s="30" t="s">
        <v>298</v>
      </c>
      <c r="E53" s="39">
        <v>0</v>
      </c>
      <c r="F53" s="35">
        <v>1.708</v>
      </c>
      <c r="G53" s="31">
        <v>95.11</v>
      </c>
      <c r="H53" s="56">
        <v>131.47999999999999</v>
      </c>
      <c r="I53" s="31">
        <f t="shared" si="9"/>
        <v>126.89999999999999</v>
      </c>
      <c r="J53" s="34">
        <v>99.61</v>
      </c>
      <c r="K53" s="34">
        <v>10.220000000000001</v>
      </c>
      <c r="L53" s="34">
        <v>1.79</v>
      </c>
      <c r="M53" s="34">
        <v>10.71</v>
      </c>
      <c r="N53" s="34">
        <v>4.0599999999999996</v>
      </c>
      <c r="O53">
        <v>2.29</v>
      </c>
      <c r="P53" s="56">
        <f t="shared" si="4"/>
        <v>8.9200000000000017</v>
      </c>
      <c r="Q53" s="56">
        <f t="shared" si="5"/>
        <v>2.2699999999999996</v>
      </c>
      <c r="R53" s="61">
        <f t="shared" si="10"/>
        <v>24.766412556053801</v>
      </c>
      <c r="S53" s="61">
        <f t="shared" si="6"/>
        <v>2.6008295964125554</v>
      </c>
      <c r="T53" s="61">
        <f t="shared" si="11"/>
        <v>0</v>
      </c>
      <c r="U53" s="61">
        <f t="shared" si="12"/>
        <v>65.671353569488886</v>
      </c>
      <c r="V53" s="61">
        <f t="shared" si="7"/>
        <v>0</v>
      </c>
      <c r="W53" s="61">
        <f t="shared" si="8"/>
        <v>6.8626322177908792</v>
      </c>
      <c r="X53" s="30"/>
      <c r="Y53" s="31"/>
      <c r="AA53" s="31"/>
      <c r="AB53" s="31"/>
      <c r="AC53" s="31"/>
    </row>
    <row r="54" spans="1:29">
      <c r="A54" s="29" t="s">
        <v>189</v>
      </c>
      <c r="B54" s="30" t="s">
        <v>296</v>
      </c>
      <c r="C54" s="30" t="s">
        <v>297</v>
      </c>
      <c r="D54" s="30" t="s">
        <v>298</v>
      </c>
      <c r="E54" s="39">
        <v>0.182</v>
      </c>
      <c r="F54" s="35">
        <v>3.0230000000000001</v>
      </c>
      <c r="G54" s="31">
        <v>112.24</v>
      </c>
      <c r="H54" s="56">
        <v>239.25</v>
      </c>
      <c r="I54" s="31">
        <f t="shared" si="9"/>
        <v>234.67</v>
      </c>
      <c r="J54" s="34">
        <v>184.91</v>
      </c>
      <c r="K54" s="34">
        <v>10.16</v>
      </c>
      <c r="L54" s="34">
        <v>1.78</v>
      </c>
      <c r="M54" s="34">
        <v>11.16</v>
      </c>
      <c r="N54" s="34">
        <v>5.45</v>
      </c>
      <c r="O54">
        <v>2.29</v>
      </c>
      <c r="P54" s="56">
        <f t="shared" si="4"/>
        <v>9.3800000000000008</v>
      </c>
      <c r="Q54" s="56">
        <f t="shared" si="5"/>
        <v>3.67</v>
      </c>
      <c r="R54" s="61">
        <f t="shared" si="10"/>
        <v>71.451535181236679</v>
      </c>
      <c r="S54" s="61">
        <f t="shared" si="6"/>
        <v>3.9751812366737735</v>
      </c>
      <c r="T54" s="61">
        <f t="shared" si="11"/>
        <v>4.5784076036816925</v>
      </c>
      <c r="U54" s="61">
        <f t="shared" si="12"/>
        <v>76.046847175438231</v>
      </c>
      <c r="V54" s="61">
        <f t="shared" si="7"/>
        <v>1.3803132994451643</v>
      </c>
      <c r="W54" s="61">
        <f t="shared" si="8"/>
        <v>22.926852221004026</v>
      </c>
      <c r="X54" s="30"/>
      <c r="Y54" s="31"/>
      <c r="AA54" s="31"/>
      <c r="AB54" s="31"/>
      <c r="AC54" s="31"/>
    </row>
    <row r="55" spans="1:29">
      <c r="A55" s="29" t="s">
        <v>193</v>
      </c>
      <c r="B55" s="30" t="s">
        <v>296</v>
      </c>
      <c r="C55" s="30" t="s">
        <v>297</v>
      </c>
      <c r="D55" s="30" t="s">
        <v>298</v>
      </c>
      <c r="E55" s="39">
        <v>0</v>
      </c>
      <c r="F55" s="35">
        <v>1.7669999999999999</v>
      </c>
      <c r="G55" s="31">
        <v>147.18</v>
      </c>
      <c r="H55" s="56">
        <v>253.86</v>
      </c>
      <c r="I55" s="31">
        <f t="shared" si="9"/>
        <v>249.28</v>
      </c>
      <c r="J55" s="34">
        <v>161.66999999999999</v>
      </c>
      <c r="K55" s="34">
        <v>10.039999999999999</v>
      </c>
      <c r="L55" s="34">
        <v>1.84</v>
      </c>
      <c r="M55" s="34">
        <v>11.56</v>
      </c>
      <c r="N55" s="34">
        <v>4.21</v>
      </c>
      <c r="O55">
        <v>2.29</v>
      </c>
      <c r="P55" s="56">
        <f t="shared" si="4"/>
        <v>9.7200000000000006</v>
      </c>
      <c r="Q55" s="56">
        <f t="shared" si="5"/>
        <v>2.37</v>
      </c>
      <c r="R55" s="61">
        <f t="shared" si="10"/>
        <v>38.861172839506168</v>
      </c>
      <c r="S55" s="61">
        <f t="shared" si="6"/>
        <v>2.4480246913580244</v>
      </c>
      <c r="T55" s="61">
        <f t="shared" si="11"/>
        <v>0</v>
      </c>
      <c r="U55" s="61">
        <f t="shared" si="12"/>
        <v>72.180644510565344</v>
      </c>
      <c r="V55" s="61">
        <f t="shared" si="7"/>
        <v>0</v>
      </c>
      <c r="W55" s="61">
        <f t="shared" si="8"/>
        <v>11.835546421907306</v>
      </c>
      <c r="X55" s="30"/>
      <c r="Y55" s="31"/>
      <c r="AA55" s="31"/>
      <c r="AB55" s="31"/>
      <c r="AC55" s="31"/>
    </row>
    <row r="56" spans="1:29" s="75" customFormat="1">
      <c r="A56" s="70" t="s">
        <v>197</v>
      </c>
      <c r="B56" s="71" t="s">
        <v>296</v>
      </c>
      <c r="C56" s="71" t="s">
        <v>297</v>
      </c>
      <c r="D56" s="71" t="s">
        <v>298</v>
      </c>
      <c r="E56" s="72">
        <v>0.129</v>
      </c>
      <c r="F56" s="80">
        <v>1.2769999999999999</v>
      </c>
      <c r="G56" s="73">
        <v>285.55</v>
      </c>
      <c r="H56" s="76">
        <v>483.5</v>
      </c>
      <c r="I56" s="73">
        <f t="shared" si="9"/>
        <v>478.92</v>
      </c>
      <c r="J56" s="74">
        <v>65.72</v>
      </c>
      <c r="K56" s="74">
        <v>11.19</v>
      </c>
      <c r="L56" s="74">
        <v>1.83</v>
      </c>
      <c r="M56" s="74">
        <v>10.65</v>
      </c>
      <c r="N56" s="74">
        <v>4.68</v>
      </c>
      <c r="O56" s="75">
        <v>2.29</v>
      </c>
      <c r="P56" s="76">
        <f t="shared" si="4"/>
        <v>8.82</v>
      </c>
      <c r="Q56" s="76">
        <f t="shared" si="5"/>
        <v>2.8499999999999996</v>
      </c>
      <c r="R56" s="61">
        <f t="shared" si="10"/>
        <v>20.496088435374144</v>
      </c>
      <c r="S56" s="77">
        <f t="shared" si="6"/>
        <v>3.6158163265306116</v>
      </c>
      <c r="T56" s="77">
        <f t="shared" si="11"/>
        <v>3.5676590941159878</v>
      </c>
      <c r="U56" s="77">
        <f t="shared" si="12"/>
        <v>35.317059404543542</v>
      </c>
      <c r="V56" s="77">
        <f t="shared" si="7"/>
        <v>0.30853610253277675</v>
      </c>
      <c r="W56" s="77">
        <f t="shared" si="8"/>
        <v>3.0542682398012091</v>
      </c>
      <c r="X56" s="71" t="s">
        <v>305</v>
      </c>
      <c r="Y56" s="73"/>
      <c r="AA56" s="73"/>
      <c r="AB56" s="73"/>
      <c r="AC56" s="73"/>
    </row>
    <row r="57" spans="1:29">
      <c r="A57" s="29" t="s">
        <v>201</v>
      </c>
      <c r="B57" s="30" t="s">
        <v>296</v>
      </c>
      <c r="C57" s="30" t="s">
        <v>297</v>
      </c>
      <c r="D57" s="30" t="s">
        <v>298</v>
      </c>
      <c r="E57" s="39">
        <v>0.11299999999999999</v>
      </c>
      <c r="F57" s="35">
        <v>1.7170000000000001</v>
      </c>
      <c r="G57" s="31">
        <v>111.32</v>
      </c>
      <c r="H57" s="56">
        <v>181.47</v>
      </c>
      <c r="I57" s="31">
        <f t="shared" si="9"/>
        <v>176.89</v>
      </c>
      <c r="J57" s="34">
        <v>148.04</v>
      </c>
      <c r="K57" s="34">
        <v>10.72</v>
      </c>
      <c r="L57" s="34">
        <v>1.74</v>
      </c>
      <c r="M57" s="34">
        <v>10.49</v>
      </c>
      <c r="N57" s="34">
        <v>4.9000000000000004</v>
      </c>
      <c r="O57">
        <v>2.29</v>
      </c>
      <c r="P57" s="56">
        <f t="shared" si="4"/>
        <v>8.75</v>
      </c>
      <c r="Q57" s="56">
        <f t="shared" si="5"/>
        <v>3.16</v>
      </c>
      <c r="R57" s="61">
        <f t="shared" si="10"/>
        <v>52.636571428571429</v>
      </c>
      <c r="S57" s="61">
        <f t="shared" si="6"/>
        <v>3.8714514285714294</v>
      </c>
      <c r="T57" s="61">
        <f t="shared" si="11"/>
        <v>2.9188019554128086</v>
      </c>
      <c r="U57" s="61">
        <f t="shared" si="12"/>
        <v>44.350291658794632</v>
      </c>
      <c r="V57" s="61">
        <f t="shared" si="7"/>
        <v>0.64825201524025433</v>
      </c>
      <c r="W57" s="61">
        <f t="shared" si="8"/>
        <v>9.8499885855532447</v>
      </c>
      <c r="X57" s="30"/>
      <c r="Y57" s="31"/>
      <c r="AA57" s="31"/>
      <c r="AB57" s="31"/>
      <c r="AC57" s="31"/>
    </row>
    <row r="58" spans="1:29">
      <c r="A58" s="29" t="s">
        <v>205</v>
      </c>
      <c r="B58" s="30" t="s">
        <v>296</v>
      </c>
      <c r="C58" s="30" t="s">
        <v>297</v>
      </c>
      <c r="D58" s="30" t="s">
        <v>298</v>
      </c>
      <c r="E58" s="39">
        <v>0.10199999999999999</v>
      </c>
      <c r="F58" s="35">
        <v>1.857</v>
      </c>
      <c r="G58" s="31">
        <v>85.03</v>
      </c>
      <c r="H58" s="56">
        <v>157.6</v>
      </c>
      <c r="I58" s="31">
        <f t="shared" si="9"/>
        <v>153.01999999999998</v>
      </c>
      <c r="J58" s="34">
        <v>126.4</v>
      </c>
      <c r="K58" s="34">
        <v>11.07</v>
      </c>
      <c r="L58" s="34">
        <v>1.7</v>
      </c>
      <c r="M58" s="34">
        <v>11.07</v>
      </c>
      <c r="N58" s="34">
        <v>4.91</v>
      </c>
      <c r="O58">
        <v>2.29</v>
      </c>
      <c r="P58" s="56">
        <f t="shared" si="4"/>
        <v>9.370000000000001</v>
      </c>
      <c r="Q58" s="56">
        <f t="shared" si="5"/>
        <v>3.21</v>
      </c>
      <c r="R58" s="61">
        <f t="shared" si="10"/>
        <v>42.517940234791887</v>
      </c>
      <c r="S58" s="61">
        <f t="shared" si="6"/>
        <v>3.7923906083244394</v>
      </c>
      <c r="T58" s="61">
        <f t="shared" si="11"/>
        <v>2.6895963663686482</v>
      </c>
      <c r="U58" s="61">
        <f t="shared" si="12"/>
        <v>48.966475023005685</v>
      </c>
      <c r="V58" s="61">
        <f t="shared" si="7"/>
        <v>0.4825151795821756</v>
      </c>
      <c r="W58" s="61">
        <f t="shared" si="8"/>
        <v>8.7846145929813737</v>
      </c>
      <c r="X58" s="30"/>
      <c r="Y58" s="31"/>
      <c r="AA58" s="31"/>
      <c r="AB58" s="31"/>
      <c r="AC58" s="31"/>
    </row>
    <row r="59" spans="1:29">
      <c r="A59" s="29" t="s">
        <v>209</v>
      </c>
      <c r="B59" s="30" t="s">
        <v>296</v>
      </c>
      <c r="C59" s="30" t="s">
        <v>297</v>
      </c>
      <c r="D59" s="30" t="s">
        <v>298</v>
      </c>
      <c r="E59" s="39">
        <v>0</v>
      </c>
      <c r="F59" s="35">
        <v>1.3420000000000001</v>
      </c>
      <c r="G59" s="31">
        <v>63.35</v>
      </c>
      <c r="H59" s="56">
        <v>141.34</v>
      </c>
      <c r="I59" s="31">
        <f t="shared" si="9"/>
        <v>136.76</v>
      </c>
      <c r="J59" s="34">
        <v>119.28</v>
      </c>
      <c r="K59" s="34">
        <v>10.24</v>
      </c>
      <c r="L59" s="34">
        <v>1.65</v>
      </c>
      <c r="M59" s="34">
        <v>11</v>
      </c>
      <c r="N59" s="34">
        <v>5.59</v>
      </c>
      <c r="O59">
        <v>2.29</v>
      </c>
      <c r="P59" s="56">
        <f t="shared" si="4"/>
        <v>9.35</v>
      </c>
      <c r="Q59" s="56">
        <f t="shared" si="5"/>
        <v>3.94</v>
      </c>
      <c r="R59" s="61">
        <f t="shared" si="10"/>
        <v>49.298459893048125</v>
      </c>
      <c r="S59" s="61">
        <f t="shared" si="6"/>
        <v>4.31503743315508</v>
      </c>
      <c r="T59" s="61">
        <f t="shared" si="11"/>
        <v>0</v>
      </c>
      <c r="U59" s="61">
        <f t="shared" si="12"/>
        <v>31.100541322969548</v>
      </c>
      <c r="V59" s="61">
        <f t="shared" si="7"/>
        <v>0</v>
      </c>
      <c r="W59" s="61">
        <f t="shared" si="8"/>
        <v>6.4692353968881857</v>
      </c>
      <c r="X59" s="30"/>
    </row>
    <row r="60" spans="1:29">
      <c r="A60" s="29" t="s">
        <v>213</v>
      </c>
      <c r="B60" s="30" t="s">
        <v>296</v>
      </c>
      <c r="C60" s="30" t="s">
        <v>297</v>
      </c>
      <c r="D60" s="30" t="s">
        <v>298</v>
      </c>
      <c r="E60" s="39">
        <v>0</v>
      </c>
      <c r="F60" s="35">
        <v>1.5009999999999999</v>
      </c>
      <c r="G60" s="31">
        <v>91.87</v>
      </c>
      <c r="H60" s="56">
        <v>162.5</v>
      </c>
      <c r="I60" s="31">
        <f t="shared" si="9"/>
        <v>157.91999999999999</v>
      </c>
      <c r="J60" s="34">
        <v>110.69</v>
      </c>
      <c r="K60" s="34">
        <v>11.49</v>
      </c>
      <c r="L60" s="34">
        <v>1.73</v>
      </c>
      <c r="M60" s="34">
        <v>11.91</v>
      </c>
      <c r="N60" s="34">
        <v>5.2</v>
      </c>
      <c r="O60">
        <v>2.29</v>
      </c>
      <c r="P60" s="56">
        <f t="shared" si="4"/>
        <v>10.18</v>
      </c>
      <c r="Q60" s="56">
        <f t="shared" si="5"/>
        <v>3.47</v>
      </c>
      <c r="R60" s="61">
        <f t="shared" si="10"/>
        <v>36.949705304518659</v>
      </c>
      <c r="S60" s="61">
        <f t="shared" si="6"/>
        <v>3.9165324165029469</v>
      </c>
      <c r="T60" s="61">
        <f t="shared" si="11"/>
        <v>0</v>
      </c>
      <c r="U60" s="61">
        <f t="shared" si="12"/>
        <v>38.324717897783565</v>
      </c>
      <c r="V60" s="61">
        <f t="shared" si="7"/>
        <v>0</v>
      </c>
      <c r="W60" s="61">
        <f t="shared" si="8"/>
        <v>5.9750507687844499</v>
      </c>
      <c r="X60" s="30"/>
    </row>
    <row r="61" spans="1:29">
      <c r="A61" s="29" t="s">
        <v>217</v>
      </c>
      <c r="B61" s="30" t="s">
        <v>296</v>
      </c>
      <c r="C61" s="30" t="s">
        <v>297</v>
      </c>
      <c r="D61" s="30" t="s">
        <v>298</v>
      </c>
      <c r="E61" s="39">
        <v>0</v>
      </c>
      <c r="F61" s="35">
        <v>1.3879999999999999</v>
      </c>
      <c r="G61" s="31">
        <v>235.96</v>
      </c>
      <c r="H61" s="56">
        <v>358.95</v>
      </c>
      <c r="I61" s="31">
        <f t="shared" si="9"/>
        <v>354.37</v>
      </c>
      <c r="J61" s="34">
        <v>244.31</v>
      </c>
      <c r="K61" s="34">
        <v>11.32</v>
      </c>
      <c r="L61" s="34">
        <v>1.9</v>
      </c>
      <c r="M61" s="34">
        <v>11.89</v>
      </c>
      <c r="N61" s="34">
        <v>4.71</v>
      </c>
      <c r="O61">
        <v>2.29</v>
      </c>
      <c r="P61" s="56">
        <f t="shared" si="4"/>
        <v>9.99</v>
      </c>
      <c r="Q61" s="56">
        <f t="shared" si="5"/>
        <v>2.81</v>
      </c>
      <c r="R61" s="61">
        <f t="shared" si="10"/>
        <v>68.0756956956957</v>
      </c>
      <c r="S61" s="61">
        <f t="shared" si="6"/>
        <v>3.184104104104104</v>
      </c>
      <c r="T61" s="61">
        <f t="shared" si="11"/>
        <v>0</v>
      </c>
      <c r="U61" s="61">
        <f t="shared" si="12"/>
        <v>43.59153955459427</v>
      </c>
      <c r="V61" s="61">
        <f t="shared" si="7"/>
        <v>0</v>
      </c>
      <c r="W61" s="61">
        <f t="shared" si="8"/>
        <v>12.521199922470219</v>
      </c>
      <c r="X61" s="30"/>
    </row>
    <row r="62" spans="1:29">
      <c r="A62" s="29" t="s">
        <v>221</v>
      </c>
      <c r="B62" s="30" t="s">
        <v>296</v>
      </c>
      <c r="C62" s="30" t="s">
        <v>297</v>
      </c>
      <c r="D62" s="30" t="s">
        <v>298</v>
      </c>
      <c r="E62" s="39">
        <v>0</v>
      </c>
      <c r="F62" s="35">
        <v>1.177</v>
      </c>
      <c r="G62" s="31">
        <v>77.13</v>
      </c>
      <c r="H62" s="56">
        <v>151.79</v>
      </c>
      <c r="I62" s="31">
        <f t="shared" si="9"/>
        <v>147.20999999999998</v>
      </c>
      <c r="J62" s="34">
        <v>104.78</v>
      </c>
      <c r="K62" s="34">
        <v>11.04</v>
      </c>
      <c r="L62" s="34">
        <v>1.86</v>
      </c>
      <c r="M62" s="34">
        <v>11.55</v>
      </c>
      <c r="N62" s="34">
        <v>4.62</v>
      </c>
      <c r="O62">
        <v>2.29</v>
      </c>
      <c r="P62" s="56">
        <f t="shared" si="4"/>
        <v>9.6900000000000013</v>
      </c>
      <c r="Q62" s="56">
        <f t="shared" si="5"/>
        <v>2.76</v>
      </c>
      <c r="R62" s="61">
        <f t="shared" si="10"/>
        <v>29.192198142414853</v>
      </c>
      <c r="S62" s="61">
        <f t="shared" si="6"/>
        <v>3.1445201238390084</v>
      </c>
      <c r="T62" s="61">
        <f t="shared" si="11"/>
        <v>0</v>
      </c>
      <c r="U62" s="61">
        <f t="shared" si="12"/>
        <v>37.43019454946441</v>
      </c>
      <c r="V62" s="61">
        <f t="shared" si="7"/>
        <v>0</v>
      </c>
      <c r="W62" s="61">
        <f t="shared" si="8"/>
        <v>4.6104204885953655</v>
      </c>
      <c r="X62" s="30"/>
      <c r="Y62" s="26"/>
      <c r="Z62" s="26"/>
      <c r="AA62" s="23"/>
      <c r="AB62" s="23"/>
      <c r="AC62" s="23"/>
    </row>
    <row r="63" spans="1:29">
      <c r="A63" s="29" t="s">
        <v>225</v>
      </c>
      <c r="B63" s="30" t="s">
        <v>296</v>
      </c>
      <c r="C63" s="30" t="s">
        <v>297</v>
      </c>
      <c r="D63" s="30" t="s">
        <v>298</v>
      </c>
      <c r="E63" s="39">
        <v>0</v>
      </c>
      <c r="F63" s="35">
        <v>1.3879999999999999</v>
      </c>
      <c r="G63" s="31">
        <v>109.65</v>
      </c>
      <c r="H63" s="56">
        <v>215.67000000000002</v>
      </c>
      <c r="I63" s="31">
        <f t="shared" si="9"/>
        <v>211.09</v>
      </c>
      <c r="J63" s="34">
        <v>173.17</v>
      </c>
      <c r="K63" s="34">
        <v>11.13</v>
      </c>
      <c r="L63" s="34">
        <v>1.86</v>
      </c>
      <c r="M63" s="34">
        <v>11.55</v>
      </c>
      <c r="N63" s="34">
        <v>5.3</v>
      </c>
      <c r="O63">
        <v>2.29</v>
      </c>
      <c r="P63" s="56">
        <f t="shared" si="4"/>
        <v>9.6900000000000013</v>
      </c>
      <c r="Q63" s="56">
        <f t="shared" si="5"/>
        <v>3.4399999999999995</v>
      </c>
      <c r="R63" s="61">
        <f t="shared" si="10"/>
        <v>60.663281733746118</v>
      </c>
      <c r="S63" s="61">
        <f t="shared" si="6"/>
        <v>3.9512074303405567</v>
      </c>
      <c r="T63" s="61">
        <f t="shared" si="11"/>
        <v>0</v>
      </c>
      <c r="U63" s="61">
        <f t="shared" si="12"/>
        <v>35.128502476023321</v>
      </c>
      <c r="V63" s="61">
        <f t="shared" si="7"/>
        <v>0</v>
      </c>
      <c r="W63" s="61">
        <f t="shared" si="8"/>
        <v>8.9916043991038013</v>
      </c>
      <c r="X63" s="30"/>
      <c r="Y63" s="31"/>
      <c r="AA63" s="31"/>
      <c r="AB63" s="31"/>
      <c r="AC63" s="31"/>
    </row>
    <row r="64" spans="1:29">
      <c r="A64" s="29" t="s">
        <v>229</v>
      </c>
      <c r="B64" s="30" t="s">
        <v>296</v>
      </c>
      <c r="C64" s="30" t="s">
        <v>297</v>
      </c>
      <c r="D64" s="30" t="s">
        <v>298</v>
      </c>
      <c r="E64" s="39">
        <v>0</v>
      </c>
      <c r="F64" s="35">
        <v>1.319</v>
      </c>
      <c r="G64" s="31">
        <v>98</v>
      </c>
      <c r="H64" s="56">
        <v>173.38</v>
      </c>
      <c r="I64" s="31">
        <f t="shared" si="9"/>
        <v>168.79999999999998</v>
      </c>
      <c r="J64" s="34">
        <v>104.68</v>
      </c>
      <c r="K64" s="34">
        <v>11.39</v>
      </c>
      <c r="L64" s="34">
        <v>1.94</v>
      </c>
      <c r="M64" s="34">
        <v>11.11</v>
      </c>
      <c r="N64" s="34">
        <v>4.88</v>
      </c>
      <c r="O64">
        <v>2.29</v>
      </c>
      <c r="P64" s="56">
        <f t="shared" si="4"/>
        <v>9.17</v>
      </c>
      <c r="Q64" s="56">
        <f t="shared" si="5"/>
        <v>2.94</v>
      </c>
      <c r="R64" s="61">
        <f t="shared" si="10"/>
        <v>32.82732824427481</v>
      </c>
      <c r="S64" s="61">
        <f t="shared" si="6"/>
        <v>3.6517557251908399</v>
      </c>
      <c r="T64" s="61">
        <f t="shared" si="11"/>
        <v>0</v>
      </c>
      <c r="U64" s="61">
        <f t="shared" si="12"/>
        <v>36.119612023914037</v>
      </c>
      <c r="V64" s="61">
        <f t="shared" si="7"/>
        <v>0</v>
      </c>
      <c r="W64" s="61">
        <f t="shared" si="8"/>
        <v>5.0029972994298788</v>
      </c>
      <c r="X64" s="30"/>
      <c r="Y64" s="31"/>
      <c r="AA64" s="31"/>
      <c r="AB64" s="31"/>
      <c r="AC64" s="31"/>
    </row>
    <row r="65" spans="1:29">
      <c r="A65" s="29" t="s">
        <v>303</v>
      </c>
      <c r="B65" s="30" t="s">
        <v>296</v>
      </c>
      <c r="C65" s="30" t="s">
        <v>297</v>
      </c>
      <c r="D65" s="30" t="s">
        <v>298</v>
      </c>
      <c r="E65" s="39">
        <v>0</v>
      </c>
      <c r="F65" s="35">
        <v>1.4</v>
      </c>
      <c r="G65" s="31">
        <v>103.93</v>
      </c>
      <c r="H65" s="56">
        <v>241.99</v>
      </c>
      <c r="I65" s="31">
        <f t="shared" si="9"/>
        <v>237.41</v>
      </c>
      <c r="J65" s="34">
        <v>162.77000000000001</v>
      </c>
      <c r="K65" s="34">
        <v>10.38</v>
      </c>
      <c r="L65" s="34">
        <v>1.68</v>
      </c>
      <c r="M65" s="34">
        <v>11.2</v>
      </c>
      <c r="N65" s="34">
        <v>5.05</v>
      </c>
      <c r="O65">
        <v>2.29</v>
      </c>
      <c r="P65" s="56">
        <f t="shared" si="4"/>
        <v>9.52</v>
      </c>
      <c r="Q65" s="56">
        <f t="shared" si="5"/>
        <v>3.37</v>
      </c>
      <c r="R65" s="61">
        <f t="shared" si="10"/>
        <v>56.80857142857144</v>
      </c>
      <c r="S65" s="61">
        <f t="shared" si="6"/>
        <v>3.6744327731092441</v>
      </c>
      <c r="T65" s="61">
        <f t="shared" si="11"/>
        <v>0</v>
      </c>
      <c r="U65" s="61">
        <f t="shared" si="12"/>
        <v>38.101118905907839</v>
      </c>
      <c r="V65" s="61">
        <f t="shared" si="7"/>
        <v>0</v>
      </c>
      <c r="W65" s="61">
        <f t="shared" si="8"/>
        <v>9.1327853792183937</v>
      </c>
      <c r="X65" s="30"/>
      <c r="Y65" s="31"/>
      <c r="AA65" s="31"/>
      <c r="AB65" s="31"/>
      <c r="AC65" s="31"/>
    </row>
    <row r="66" spans="1:29">
      <c r="A66" s="29" t="s">
        <v>237</v>
      </c>
      <c r="B66" s="30" t="s">
        <v>296</v>
      </c>
      <c r="C66" s="30" t="s">
        <v>297</v>
      </c>
      <c r="D66" s="30" t="s">
        <v>298</v>
      </c>
      <c r="E66" s="39">
        <v>0</v>
      </c>
      <c r="F66" s="35">
        <v>1.18</v>
      </c>
      <c r="G66" s="31">
        <v>128.37</v>
      </c>
      <c r="H66" s="56">
        <v>237.47</v>
      </c>
      <c r="I66" s="31">
        <f t="shared" si="9"/>
        <v>232.89</v>
      </c>
      <c r="J66" s="34">
        <v>200.36</v>
      </c>
      <c r="K66" s="34">
        <v>11.11</v>
      </c>
      <c r="L66" s="34">
        <v>1.72</v>
      </c>
      <c r="M66" s="34">
        <v>11.42</v>
      </c>
      <c r="N66" s="34">
        <v>5.04</v>
      </c>
      <c r="O66">
        <v>2.29</v>
      </c>
      <c r="P66" s="56">
        <f t="shared" si="4"/>
        <v>9.6999999999999993</v>
      </c>
      <c r="Q66" s="56">
        <f t="shared" si="5"/>
        <v>3.3200000000000003</v>
      </c>
      <c r="R66" s="61">
        <f t="shared" si="10"/>
        <v>67.793030927835062</v>
      </c>
      <c r="S66" s="61">
        <f t="shared" si="6"/>
        <v>3.8025979381443307</v>
      </c>
      <c r="T66" s="61">
        <f t="shared" si="11"/>
        <v>0</v>
      </c>
      <c r="U66" s="61">
        <f t="shared" si="12"/>
        <v>31.031416394651504</v>
      </c>
      <c r="V66" s="61">
        <f t="shared" si="7"/>
        <v>0</v>
      </c>
      <c r="W66" s="61">
        <f t="shared" si="8"/>
        <v>8.8764294150934084</v>
      </c>
      <c r="X66" s="30"/>
      <c r="Y66" s="31"/>
      <c r="AA66" s="31"/>
      <c r="AB66" s="31"/>
      <c r="AC66" s="31"/>
    </row>
    <row r="67" spans="1:29">
      <c r="A67" s="29" t="s">
        <v>241</v>
      </c>
      <c r="B67" s="30" t="s">
        <v>296</v>
      </c>
      <c r="C67" s="30" t="s">
        <v>297</v>
      </c>
      <c r="D67" s="30" t="s">
        <v>298</v>
      </c>
      <c r="E67" s="39">
        <v>0</v>
      </c>
      <c r="F67" s="35">
        <v>1.2450000000000001</v>
      </c>
      <c r="G67" s="31">
        <v>71.650000000000006</v>
      </c>
      <c r="H67" s="56">
        <v>248.97</v>
      </c>
      <c r="I67" s="31">
        <f t="shared" si="9"/>
        <v>244.39</v>
      </c>
      <c r="J67" s="34">
        <v>192.55</v>
      </c>
      <c r="K67" s="34">
        <v>10.039999999999999</v>
      </c>
      <c r="L67" s="34">
        <v>1.86</v>
      </c>
      <c r="M67" s="34">
        <v>11.18</v>
      </c>
      <c r="N67" s="34">
        <v>6.55</v>
      </c>
      <c r="O67">
        <v>2.29</v>
      </c>
      <c r="P67" s="56">
        <f t="shared" si="4"/>
        <v>9.32</v>
      </c>
      <c r="Q67" s="56">
        <f t="shared" si="5"/>
        <v>4.6899999999999995</v>
      </c>
      <c r="R67" s="61">
        <f t="shared" si="10"/>
        <v>95.742424892703852</v>
      </c>
      <c r="S67" s="61">
        <f t="shared" si="6"/>
        <v>5.0523175965665219</v>
      </c>
      <c r="T67" s="61">
        <f t="shared" si="11"/>
        <v>0</v>
      </c>
      <c r="U67" s="61">
        <f t="shared" si="12"/>
        <v>24.64215632140947</v>
      </c>
      <c r="V67" s="61">
        <f t="shared" si="7"/>
        <v>0</v>
      </c>
      <c r="W67" s="61">
        <f t="shared" si="8"/>
        <v>9.9548514801553321</v>
      </c>
      <c r="X67" s="30"/>
      <c r="Y67" s="31"/>
      <c r="AA67" s="31"/>
      <c r="AB67" s="31"/>
      <c r="AC67" s="31"/>
    </row>
    <row r="68" spans="1:29">
      <c r="A68" s="29" t="s">
        <v>245</v>
      </c>
      <c r="B68" s="30" t="s">
        <v>296</v>
      </c>
      <c r="C68" s="30" t="s">
        <v>297</v>
      </c>
      <c r="D68" s="30" t="s">
        <v>298</v>
      </c>
      <c r="E68" s="39">
        <v>0</v>
      </c>
      <c r="F68" s="35">
        <v>1.1919999999999999</v>
      </c>
      <c r="G68" s="31">
        <v>133.54</v>
      </c>
      <c r="H68" s="56">
        <v>313.61</v>
      </c>
      <c r="I68" s="31">
        <f t="shared" si="9"/>
        <v>309.03000000000003</v>
      </c>
      <c r="J68" s="34">
        <v>217.49</v>
      </c>
      <c r="K68" s="34">
        <v>11.13</v>
      </c>
      <c r="L68" s="34">
        <v>1.76</v>
      </c>
      <c r="M68" s="34">
        <v>11.22</v>
      </c>
      <c r="N68" s="34">
        <v>5.07</v>
      </c>
      <c r="O68">
        <v>2.29</v>
      </c>
      <c r="P68" s="56">
        <f t="shared" si="4"/>
        <v>9.4600000000000009</v>
      </c>
      <c r="Q68" s="56">
        <f t="shared" si="5"/>
        <v>3.3100000000000005</v>
      </c>
      <c r="R68" s="61">
        <f t="shared" si="10"/>
        <v>75.297251585623684</v>
      </c>
      <c r="S68" s="61">
        <f t="shared" si="6"/>
        <v>3.8943234672304441</v>
      </c>
      <c r="T68" s="61">
        <f t="shared" si="11"/>
        <v>0</v>
      </c>
      <c r="U68" s="61">
        <f t="shared" si="12"/>
        <v>30.608654109765663</v>
      </c>
      <c r="V68" s="61">
        <f t="shared" si="7"/>
        <v>0</v>
      </c>
      <c r="W68" s="61">
        <f t="shared" si="8"/>
        <v>9.7246731189888589</v>
      </c>
      <c r="X68" s="30"/>
      <c r="Y68" s="31"/>
      <c r="AA68" s="31"/>
      <c r="AB68" s="31"/>
      <c r="AC68" s="31"/>
    </row>
    <row r="69" spans="1:29">
      <c r="A69" s="29" t="s">
        <v>249</v>
      </c>
      <c r="B69" s="30" t="s">
        <v>296</v>
      </c>
      <c r="C69" s="30" t="s">
        <v>297</v>
      </c>
      <c r="D69" s="30" t="s">
        <v>298</v>
      </c>
      <c r="E69" s="39">
        <v>0</v>
      </c>
      <c r="F69" s="35">
        <v>1.1200000000000001</v>
      </c>
      <c r="G69" s="31">
        <v>156.69999999999999</v>
      </c>
      <c r="H69" s="56">
        <v>285.12</v>
      </c>
      <c r="I69" s="31">
        <f t="shared" ref="I69:I100" si="13">H69-($Q$1*2)</f>
        <v>280.54000000000002</v>
      </c>
      <c r="J69" s="34">
        <v>147.19999999999999</v>
      </c>
      <c r="K69" s="34">
        <v>11.31</v>
      </c>
      <c r="L69" s="34">
        <v>1.82</v>
      </c>
      <c r="M69" s="34">
        <v>11.52</v>
      </c>
      <c r="N69" s="34">
        <v>4.72</v>
      </c>
      <c r="O69">
        <v>2.29</v>
      </c>
      <c r="P69" s="56">
        <f t="shared" si="4"/>
        <v>9.6999999999999993</v>
      </c>
      <c r="Q69" s="56">
        <f t="shared" si="5"/>
        <v>2.8999999999999995</v>
      </c>
      <c r="R69" s="61">
        <f t="shared" ref="R69:R100" si="14">($J69-$Q$1)*$Q69/$P69</f>
        <v>43.323608247422676</v>
      </c>
      <c r="S69" s="61">
        <f t="shared" si="6"/>
        <v>3.3813402061855666</v>
      </c>
      <c r="T69" s="61">
        <f t="shared" ref="T69:T100" si="15">($E69*$Q$2/$S69)*1000</f>
        <v>0</v>
      </c>
      <c r="U69" s="61">
        <f t="shared" ref="U69:U100" si="16">($F69*$Q$2/$S69)*1000</f>
        <v>33.122961065886166</v>
      </c>
      <c r="V69" s="61">
        <f t="shared" si="7"/>
        <v>0</v>
      </c>
      <c r="W69" s="61">
        <f t="shared" si="8"/>
        <v>6.0548784354982539</v>
      </c>
      <c r="X69" s="30"/>
      <c r="Y69" s="31"/>
      <c r="AA69" s="31"/>
      <c r="AB69" s="31"/>
      <c r="AC69" s="31"/>
    </row>
    <row r="70" spans="1:29">
      <c r="A70" s="29" t="s">
        <v>253</v>
      </c>
      <c r="B70" s="30" t="s">
        <v>296</v>
      </c>
      <c r="C70" s="30" t="s">
        <v>297</v>
      </c>
      <c r="D70" s="30" t="s">
        <v>298</v>
      </c>
      <c r="E70" s="39">
        <v>0</v>
      </c>
      <c r="F70" s="35">
        <v>1.8360000000000001</v>
      </c>
      <c r="G70" s="31">
        <v>101.9</v>
      </c>
      <c r="H70" s="56">
        <v>171.13</v>
      </c>
      <c r="I70" s="31">
        <f t="shared" si="13"/>
        <v>166.54999999999998</v>
      </c>
      <c r="J70" s="34">
        <v>78.75</v>
      </c>
      <c r="K70" s="34">
        <v>10.27</v>
      </c>
      <c r="L70" s="34">
        <v>1.83</v>
      </c>
      <c r="M70" s="34">
        <v>11.27</v>
      </c>
      <c r="N70" s="34">
        <v>6.08</v>
      </c>
      <c r="O70">
        <v>2.29</v>
      </c>
      <c r="P70" s="56">
        <f t="shared" ref="P70:P76" si="17">$M70-$L70</f>
        <v>9.44</v>
      </c>
      <c r="Q70" s="56">
        <f t="shared" ref="Q70:Q76" si="18">$N70-$L70</f>
        <v>4.25</v>
      </c>
      <c r="R70" s="61">
        <f t="shared" si="14"/>
        <v>34.423199152542374</v>
      </c>
      <c r="S70" s="61">
        <f t="shared" ref="S70:S76" si="19">$K70*$Q70/$P70</f>
        <v>4.6236758474576272</v>
      </c>
      <c r="T70" s="61">
        <f t="shared" si="15"/>
        <v>0</v>
      </c>
      <c r="U70" s="61">
        <f t="shared" si="16"/>
        <v>39.708666017526781</v>
      </c>
      <c r="V70" s="61">
        <f t="shared" ref="V70:V76" si="20">(T70*R70)/237</f>
        <v>0</v>
      </c>
      <c r="W70" s="61">
        <f t="shared" ref="W70:W76" si="21">(U70*R70)/237</f>
        <v>5.7675076725869872</v>
      </c>
      <c r="X70" s="30"/>
      <c r="Y70" s="31"/>
      <c r="AA70" s="31"/>
      <c r="AB70" s="31"/>
      <c r="AC70" s="31"/>
    </row>
    <row r="71" spans="1:29">
      <c r="A71" s="29" t="s">
        <v>307</v>
      </c>
      <c r="B71" s="30" t="s">
        <v>296</v>
      </c>
      <c r="C71" s="30" t="s">
        <v>297</v>
      </c>
      <c r="D71" s="30" t="s">
        <v>298</v>
      </c>
      <c r="E71" s="39">
        <v>0</v>
      </c>
      <c r="F71" s="35">
        <v>1.1200000000000001</v>
      </c>
      <c r="G71" s="31">
        <v>102.91</v>
      </c>
      <c r="H71" s="56">
        <v>189.72</v>
      </c>
      <c r="I71" s="31">
        <f t="shared" si="13"/>
        <v>185.14</v>
      </c>
      <c r="J71" s="34">
        <v>138.63999999999999</v>
      </c>
      <c r="K71" s="34">
        <v>10.08</v>
      </c>
      <c r="L71" s="34">
        <v>1.7</v>
      </c>
      <c r="M71" s="34">
        <v>11.21</v>
      </c>
      <c r="N71" s="34">
        <v>4.9000000000000004</v>
      </c>
      <c r="O71">
        <v>2.29</v>
      </c>
      <c r="P71" s="56">
        <f t="shared" si="17"/>
        <v>9.5100000000000016</v>
      </c>
      <c r="Q71" s="56">
        <f t="shared" si="18"/>
        <v>3.2</v>
      </c>
      <c r="R71" s="61">
        <f t="shared" si="14"/>
        <v>45.880126182965292</v>
      </c>
      <c r="S71" s="61">
        <f t="shared" si="19"/>
        <v>3.3917981072555201</v>
      </c>
      <c r="T71" s="61">
        <f t="shared" si="15"/>
        <v>0</v>
      </c>
      <c r="U71" s="61">
        <f t="shared" si="16"/>
        <v>33.020833333333343</v>
      </c>
      <c r="V71" s="61">
        <f t="shared" si="20"/>
        <v>0</v>
      </c>
      <c r="W71" s="61">
        <f t="shared" si="21"/>
        <v>6.3924050632911404</v>
      </c>
      <c r="X71" s="30"/>
      <c r="Y71" s="31"/>
      <c r="AA71" s="31"/>
      <c r="AB71" s="31"/>
      <c r="AC71" s="31"/>
    </row>
    <row r="72" spans="1:29">
      <c r="A72" s="29" t="s">
        <v>308</v>
      </c>
      <c r="B72" s="30" t="s">
        <v>296</v>
      </c>
      <c r="C72" s="30" t="s">
        <v>297</v>
      </c>
      <c r="D72" s="30" t="s">
        <v>298</v>
      </c>
      <c r="E72" s="39">
        <v>0</v>
      </c>
      <c r="F72" s="35">
        <v>1.196</v>
      </c>
      <c r="G72" s="31">
        <v>101.45</v>
      </c>
      <c r="H72" s="56">
        <v>179.74</v>
      </c>
      <c r="I72" s="31">
        <f t="shared" si="13"/>
        <v>175.16</v>
      </c>
      <c r="J72" s="34">
        <v>122.15</v>
      </c>
      <c r="K72" s="34">
        <v>11.37</v>
      </c>
      <c r="L72" s="34">
        <v>1.89</v>
      </c>
      <c r="M72" s="34">
        <v>11.3</v>
      </c>
      <c r="N72" s="34">
        <v>4.3600000000000003</v>
      </c>
      <c r="O72">
        <v>2.29</v>
      </c>
      <c r="P72" s="56">
        <f t="shared" si="17"/>
        <v>9.41</v>
      </c>
      <c r="Q72" s="56">
        <f t="shared" si="18"/>
        <v>2.4700000000000006</v>
      </c>
      <c r="R72" s="61">
        <f t="shared" si="14"/>
        <v>31.46165781083954</v>
      </c>
      <c r="S72" s="61">
        <f t="shared" si="19"/>
        <v>2.9844739638682261</v>
      </c>
      <c r="T72" s="61">
        <f t="shared" si="15"/>
        <v>0</v>
      </c>
      <c r="U72" s="61">
        <f t="shared" si="16"/>
        <v>40.07406378743692</v>
      </c>
      <c r="V72" s="61">
        <f t="shared" si="20"/>
        <v>0</v>
      </c>
      <c r="W72" s="61">
        <f t="shared" si="21"/>
        <v>5.3198163796206615</v>
      </c>
      <c r="X72" s="30"/>
      <c r="Y72" s="31"/>
      <c r="AA72" s="31"/>
      <c r="AB72" s="31"/>
      <c r="AC72" s="31"/>
    </row>
    <row r="73" spans="1:29">
      <c r="A73" s="29" t="s">
        <v>309</v>
      </c>
      <c r="B73" s="30" t="s">
        <v>296</v>
      </c>
      <c r="C73" s="30" t="s">
        <v>297</v>
      </c>
      <c r="D73" s="30" t="s">
        <v>298</v>
      </c>
      <c r="E73" s="39">
        <v>0</v>
      </c>
      <c r="F73" s="35">
        <v>0.90500000000000003</v>
      </c>
      <c r="G73" s="31">
        <v>152.91999999999999</v>
      </c>
      <c r="H73" s="56">
        <v>163.19</v>
      </c>
      <c r="I73" s="31">
        <f t="shared" si="13"/>
        <v>158.60999999999999</v>
      </c>
      <c r="J73" s="34">
        <v>93.5</v>
      </c>
      <c r="K73" s="34">
        <v>10.68</v>
      </c>
      <c r="L73" s="34">
        <v>1.8</v>
      </c>
      <c r="M73" s="34">
        <v>10.88</v>
      </c>
      <c r="N73" s="34">
        <v>4.37</v>
      </c>
      <c r="O73">
        <v>2.29</v>
      </c>
      <c r="P73" s="56">
        <f t="shared" si="17"/>
        <v>9.08</v>
      </c>
      <c r="Q73" s="56">
        <f t="shared" si="18"/>
        <v>2.5700000000000003</v>
      </c>
      <c r="R73" s="61">
        <f t="shared" si="14"/>
        <v>25.81604625550661</v>
      </c>
      <c r="S73" s="61">
        <f t="shared" si="19"/>
        <v>3.0228634361233482</v>
      </c>
      <c r="T73" s="61">
        <f t="shared" si="15"/>
        <v>0</v>
      </c>
      <c r="U73" s="61">
        <f t="shared" si="16"/>
        <v>29.938500998265788</v>
      </c>
      <c r="V73" s="61">
        <f t="shared" si="20"/>
        <v>0</v>
      </c>
      <c r="W73" s="61">
        <f t="shared" si="21"/>
        <v>3.2611549645221958</v>
      </c>
      <c r="X73" s="30"/>
      <c r="Y73" s="31"/>
      <c r="AA73" s="31"/>
      <c r="AB73" s="31"/>
      <c r="AC73" s="31"/>
    </row>
    <row r="74" spans="1:29">
      <c r="A74" s="29" t="s">
        <v>310</v>
      </c>
      <c r="B74" s="30" t="s">
        <v>296</v>
      </c>
      <c r="C74" s="30" t="s">
        <v>297</v>
      </c>
      <c r="D74" s="30" t="s">
        <v>298</v>
      </c>
      <c r="E74" s="39">
        <v>0</v>
      </c>
      <c r="F74" s="35">
        <v>1.272</v>
      </c>
      <c r="G74" s="31">
        <v>27.51</v>
      </c>
      <c r="H74" s="56">
        <v>96.27000000000001</v>
      </c>
      <c r="I74" s="31">
        <f t="shared" si="13"/>
        <v>91.690000000000012</v>
      </c>
      <c r="J74" s="34">
        <v>52.76</v>
      </c>
      <c r="K74" s="34">
        <v>10.98</v>
      </c>
      <c r="L74" s="34">
        <v>1.81</v>
      </c>
      <c r="M74" s="34">
        <v>10.29</v>
      </c>
      <c r="N74" s="34">
        <v>4.0599999999999996</v>
      </c>
      <c r="O74">
        <v>2.29</v>
      </c>
      <c r="P74" s="56">
        <f t="shared" si="17"/>
        <v>8.4799999999999986</v>
      </c>
      <c r="Q74" s="56">
        <f t="shared" si="18"/>
        <v>2.2499999999999996</v>
      </c>
      <c r="R74" s="61">
        <f t="shared" si="14"/>
        <v>13.39121462264151</v>
      </c>
      <c r="S74" s="61">
        <f t="shared" si="19"/>
        <v>2.913325471698113</v>
      </c>
      <c r="T74" s="61">
        <f t="shared" si="15"/>
        <v>0</v>
      </c>
      <c r="U74" s="61">
        <f t="shared" si="16"/>
        <v>43.661445051608993</v>
      </c>
      <c r="V74" s="61">
        <f t="shared" si="20"/>
        <v>0</v>
      </c>
      <c r="W74" s="61">
        <f t="shared" si="21"/>
        <v>2.4670032971340303</v>
      </c>
      <c r="X74" s="30"/>
      <c r="Y74" s="31"/>
      <c r="AA74" s="31"/>
      <c r="AB74" s="31"/>
      <c r="AC74" s="31"/>
    </row>
    <row r="75" spans="1:29">
      <c r="A75" s="29" t="s">
        <v>311</v>
      </c>
      <c r="B75" s="30" t="s">
        <v>296</v>
      </c>
      <c r="C75" s="30" t="s">
        <v>297</v>
      </c>
      <c r="D75" s="30" t="s">
        <v>298</v>
      </c>
      <c r="E75" s="39">
        <v>0</v>
      </c>
      <c r="F75" s="35">
        <v>1.339</v>
      </c>
      <c r="G75" s="31">
        <v>114.26</v>
      </c>
      <c r="H75" s="56">
        <v>177.23000000000002</v>
      </c>
      <c r="I75" s="31">
        <f t="shared" si="13"/>
        <v>172.65</v>
      </c>
      <c r="J75" s="34">
        <v>122.18</v>
      </c>
      <c r="K75" s="34">
        <v>10.52</v>
      </c>
      <c r="L75" s="34">
        <v>1.78</v>
      </c>
      <c r="M75" s="34">
        <v>10.46</v>
      </c>
      <c r="N75" s="34">
        <v>4.88</v>
      </c>
      <c r="O75">
        <v>2.29</v>
      </c>
      <c r="P75" s="56">
        <f t="shared" si="17"/>
        <v>8.6800000000000015</v>
      </c>
      <c r="Q75" s="56">
        <f t="shared" si="18"/>
        <v>3.0999999999999996</v>
      </c>
      <c r="R75" s="61">
        <f t="shared" si="14"/>
        <v>42.817857142857129</v>
      </c>
      <c r="S75" s="61">
        <f t="shared" si="19"/>
        <v>3.7571428571428558</v>
      </c>
      <c r="T75" s="61">
        <f t="shared" si="15"/>
        <v>0</v>
      </c>
      <c r="U75" s="61">
        <f t="shared" si="16"/>
        <v>35.638783269961991</v>
      </c>
      <c r="V75" s="61">
        <f t="shared" si="20"/>
        <v>0</v>
      </c>
      <c r="W75" s="61">
        <f t="shared" si="21"/>
        <v>6.4387186953522333</v>
      </c>
      <c r="X75" s="30"/>
      <c r="Y75" s="31"/>
      <c r="AA75" s="31"/>
      <c r="AB75" s="31"/>
      <c r="AC75" s="31"/>
    </row>
    <row r="76" spans="1:29">
      <c r="A76" s="29" t="s">
        <v>270</v>
      </c>
      <c r="B76" s="30" t="s">
        <v>296</v>
      </c>
      <c r="C76" s="30" t="s">
        <v>297</v>
      </c>
      <c r="D76" s="30" t="s">
        <v>298</v>
      </c>
      <c r="E76" s="67">
        <v>0</v>
      </c>
      <c r="F76" s="44">
        <v>1.331</v>
      </c>
      <c r="G76" s="31">
        <v>63.67</v>
      </c>
      <c r="H76" s="56">
        <v>179.99</v>
      </c>
      <c r="I76" s="31">
        <f t="shared" si="13"/>
        <v>175.41</v>
      </c>
      <c r="J76" s="34">
        <v>116.97</v>
      </c>
      <c r="K76" s="34">
        <v>11.2</v>
      </c>
      <c r="L76" s="34">
        <v>1.79</v>
      </c>
      <c r="M76" s="34">
        <v>11.71</v>
      </c>
      <c r="N76" s="34">
        <v>5.1100000000000003</v>
      </c>
      <c r="O76">
        <v>2.29</v>
      </c>
      <c r="P76" s="56">
        <f t="shared" si="17"/>
        <v>9.9200000000000017</v>
      </c>
      <c r="Q76" s="56">
        <f t="shared" si="18"/>
        <v>3.3200000000000003</v>
      </c>
      <c r="R76" s="61">
        <f t="shared" si="14"/>
        <v>38.380806451612898</v>
      </c>
      <c r="S76" s="61">
        <f t="shared" si="19"/>
        <v>3.7483870967741928</v>
      </c>
      <c r="T76" s="61">
        <f t="shared" si="15"/>
        <v>0</v>
      </c>
      <c r="U76" s="61">
        <f t="shared" si="16"/>
        <v>35.508605851979354</v>
      </c>
      <c r="V76" s="61">
        <f t="shared" si="20"/>
        <v>0</v>
      </c>
      <c r="W76" s="61">
        <f t="shared" si="21"/>
        <v>5.7504174201326101</v>
      </c>
      <c r="X76" s="30"/>
      <c r="Y76" s="31"/>
      <c r="AA76" s="31"/>
      <c r="AB76" s="31"/>
      <c r="AC76" s="31"/>
    </row>
    <row r="77" spans="1:29">
      <c r="A77" s="29" t="s">
        <v>17</v>
      </c>
      <c r="B77" s="29" t="s">
        <v>296</v>
      </c>
      <c r="C77" s="30" t="s">
        <v>297</v>
      </c>
      <c r="D77" s="29" t="s">
        <v>301</v>
      </c>
      <c r="E77" s="35">
        <v>0</v>
      </c>
      <c r="F77" s="44">
        <v>0.29699999999999999</v>
      </c>
      <c r="G77" s="31">
        <v>186.64</v>
      </c>
      <c r="H77" s="56">
        <v>472.69</v>
      </c>
      <c r="I77" s="31">
        <f t="shared" si="13"/>
        <v>468.11</v>
      </c>
      <c r="J77" s="34">
        <v>257.58</v>
      </c>
      <c r="K77" s="34">
        <v>10.039999999999999</v>
      </c>
      <c r="L77" s="34">
        <v>1.73</v>
      </c>
      <c r="M77" s="34">
        <v>11.27</v>
      </c>
      <c r="N77" s="34">
        <v>8.64</v>
      </c>
      <c r="O77">
        <v>2.29</v>
      </c>
      <c r="P77" s="56">
        <f t="shared" ref="P77:P108" si="22">$M77-$L77</f>
        <v>9.5399999999999991</v>
      </c>
      <c r="Q77" s="56">
        <f t="shared" ref="Q77:Q108" si="23">$N77-$L77</f>
        <v>6.91</v>
      </c>
      <c r="R77" s="61">
        <f t="shared" si="14"/>
        <v>184.9113102725367</v>
      </c>
      <c r="S77" s="61">
        <f t="shared" ref="S77:S108" si="24">$K77*$Q77/$P77</f>
        <v>7.2721593291404609</v>
      </c>
      <c r="T77" s="61">
        <f t="shared" si="15"/>
        <v>0</v>
      </c>
      <c r="U77" s="61">
        <f t="shared" si="16"/>
        <v>4.0840689341043932</v>
      </c>
      <c r="V77" s="61">
        <f t="shared" ref="V77:V108" si="25">(T77*R77)/237</f>
        <v>0</v>
      </c>
      <c r="W77" s="61">
        <f t="shared" ref="W77:W108" si="26">(U77*R77)/237</f>
        <v>3.1864579656059311</v>
      </c>
      <c r="X77" s="29"/>
      <c r="Y77" s="31"/>
      <c r="AA77" s="31"/>
      <c r="AB77" s="31"/>
      <c r="AC77" s="31"/>
    </row>
    <row r="78" spans="1:29">
      <c r="A78" s="29" t="s">
        <v>20</v>
      </c>
      <c r="B78" s="29" t="s">
        <v>296</v>
      </c>
      <c r="C78" s="30" t="s">
        <v>297</v>
      </c>
      <c r="D78" s="29" t="s">
        <v>301</v>
      </c>
      <c r="E78" s="44">
        <v>0</v>
      </c>
      <c r="F78" s="44">
        <v>0.442</v>
      </c>
      <c r="G78" s="31">
        <v>115.92</v>
      </c>
      <c r="H78" s="56">
        <v>327.92</v>
      </c>
      <c r="I78" s="31">
        <f t="shared" si="13"/>
        <v>323.34000000000003</v>
      </c>
      <c r="J78" s="34">
        <v>226.34</v>
      </c>
      <c r="K78" s="34">
        <v>10.85</v>
      </c>
      <c r="L78" s="34">
        <v>1.81</v>
      </c>
      <c r="M78" s="34">
        <v>11.51</v>
      </c>
      <c r="N78" s="34">
        <v>8.7100000000000009</v>
      </c>
      <c r="O78">
        <v>2.29</v>
      </c>
      <c r="P78" s="56">
        <f t="shared" si="22"/>
        <v>9.6999999999999993</v>
      </c>
      <c r="Q78" s="56">
        <f t="shared" si="23"/>
        <v>6.9</v>
      </c>
      <c r="R78" s="61">
        <f t="shared" si="14"/>
        <v>159.37577319587632</v>
      </c>
      <c r="S78" s="61">
        <f t="shared" si="24"/>
        <v>7.7180412371134022</v>
      </c>
      <c r="T78" s="61">
        <f t="shared" si="15"/>
        <v>0</v>
      </c>
      <c r="U78" s="61">
        <f t="shared" si="16"/>
        <v>5.7268416483002742</v>
      </c>
      <c r="V78" s="61">
        <f t="shared" si="25"/>
        <v>0</v>
      </c>
      <c r="W78" s="61">
        <f t="shared" si="26"/>
        <v>3.8511384627350336</v>
      </c>
      <c r="X78" s="29"/>
      <c r="Y78" s="31"/>
      <c r="AA78" s="31"/>
      <c r="AB78" s="31"/>
      <c r="AC78" s="31"/>
    </row>
    <row r="79" spans="1:29">
      <c r="A79" s="29" t="s">
        <v>23</v>
      </c>
      <c r="B79" s="29" t="s">
        <v>296</v>
      </c>
      <c r="C79" s="30" t="s">
        <v>297</v>
      </c>
      <c r="D79" s="29" t="s">
        <v>301</v>
      </c>
      <c r="E79" s="44">
        <v>0</v>
      </c>
      <c r="F79" s="44">
        <v>0.83199999999999996</v>
      </c>
      <c r="G79" s="31">
        <v>88.37</v>
      </c>
      <c r="H79" s="56">
        <v>207.25</v>
      </c>
      <c r="I79" s="31">
        <f t="shared" si="13"/>
        <v>202.67</v>
      </c>
      <c r="J79" s="34">
        <v>156.71</v>
      </c>
      <c r="K79" s="34">
        <v>10.91</v>
      </c>
      <c r="L79" s="34">
        <v>1.81</v>
      </c>
      <c r="M79" s="34">
        <v>11.81</v>
      </c>
      <c r="N79" s="34">
        <v>8.65</v>
      </c>
      <c r="O79">
        <v>2.29</v>
      </c>
      <c r="P79" s="56">
        <f t="shared" si="22"/>
        <v>10</v>
      </c>
      <c r="Q79" s="56">
        <f t="shared" si="23"/>
        <v>6.84</v>
      </c>
      <c r="R79" s="61">
        <f t="shared" si="14"/>
        <v>105.62327999999999</v>
      </c>
      <c r="S79" s="61">
        <f t="shared" si="24"/>
        <v>7.4624399999999991</v>
      </c>
      <c r="T79" s="61">
        <f t="shared" si="15"/>
        <v>0</v>
      </c>
      <c r="U79" s="61">
        <f t="shared" si="16"/>
        <v>11.149168368522897</v>
      </c>
      <c r="V79" s="61">
        <f t="shared" si="25"/>
        <v>0</v>
      </c>
      <c r="W79" s="61">
        <f t="shared" si="26"/>
        <v>4.9688258749182994</v>
      </c>
      <c r="X79" s="29"/>
      <c r="Y79" s="31"/>
      <c r="AA79" s="31"/>
      <c r="AB79" s="31"/>
      <c r="AC79" s="31"/>
    </row>
    <row r="80" spans="1:29">
      <c r="A80" s="29" t="s">
        <v>26</v>
      </c>
      <c r="B80" s="29" t="s">
        <v>296</v>
      </c>
      <c r="C80" s="30" t="s">
        <v>297</v>
      </c>
      <c r="D80" s="29" t="s">
        <v>301</v>
      </c>
      <c r="E80" s="44">
        <v>0</v>
      </c>
      <c r="F80" s="44">
        <v>0.42899999999999999</v>
      </c>
      <c r="G80" s="31">
        <v>194.21</v>
      </c>
      <c r="H80" s="56">
        <v>329.18</v>
      </c>
      <c r="I80" s="31">
        <f t="shared" si="13"/>
        <v>324.60000000000002</v>
      </c>
      <c r="J80" s="34">
        <v>231.59</v>
      </c>
      <c r="K80" s="34">
        <v>11.06</v>
      </c>
      <c r="L80" s="34">
        <v>1.99</v>
      </c>
      <c r="M80" s="34">
        <v>11.78</v>
      </c>
      <c r="N80" s="34">
        <v>8.65</v>
      </c>
      <c r="O80">
        <v>2.29</v>
      </c>
      <c r="P80" s="56">
        <f t="shared" si="22"/>
        <v>9.7899999999999991</v>
      </c>
      <c r="Q80" s="56">
        <f t="shared" si="23"/>
        <v>6.66</v>
      </c>
      <c r="R80" s="61">
        <f t="shared" si="14"/>
        <v>155.98958120531157</v>
      </c>
      <c r="S80" s="61">
        <f t="shared" si="24"/>
        <v>7.5239632277834545</v>
      </c>
      <c r="T80" s="61">
        <f t="shared" si="15"/>
        <v>0</v>
      </c>
      <c r="U80" s="61">
        <f t="shared" si="16"/>
        <v>5.7017822524151622</v>
      </c>
      <c r="V80" s="61">
        <f t="shared" si="25"/>
        <v>0</v>
      </c>
      <c r="W80" s="61">
        <f t="shared" si="26"/>
        <v>3.7528212053929084</v>
      </c>
      <c r="X80" s="29"/>
      <c r="Y80" s="31"/>
      <c r="AA80" s="31"/>
      <c r="AB80" s="31"/>
      <c r="AC80" s="31"/>
    </row>
    <row r="81" spans="1:29">
      <c r="A81" s="29" t="s">
        <v>29</v>
      </c>
      <c r="B81" s="29" t="s">
        <v>296</v>
      </c>
      <c r="C81" s="30" t="s">
        <v>297</v>
      </c>
      <c r="D81" s="29" t="s">
        <v>301</v>
      </c>
      <c r="E81" s="44">
        <v>0</v>
      </c>
      <c r="F81" s="44">
        <v>0.21300000000000002</v>
      </c>
      <c r="G81" s="31">
        <v>276.2</v>
      </c>
      <c r="H81" s="56">
        <v>660.86</v>
      </c>
      <c r="I81" s="31">
        <f t="shared" si="13"/>
        <v>656.28</v>
      </c>
      <c r="J81" s="34">
        <v>459.1</v>
      </c>
      <c r="K81" s="34">
        <v>10.24</v>
      </c>
      <c r="L81" s="34">
        <v>1.76</v>
      </c>
      <c r="M81" s="34">
        <v>11.42</v>
      </c>
      <c r="N81" s="34">
        <v>9.2799999999999994</v>
      </c>
      <c r="O81">
        <v>2.29</v>
      </c>
      <c r="P81" s="56">
        <f t="shared" si="22"/>
        <v>9.66</v>
      </c>
      <c r="Q81" s="56">
        <f t="shared" si="23"/>
        <v>7.52</v>
      </c>
      <c r="R81" s="61">
        <f t="shared" si="14"/>
        <v>355.61192546583845</v>
      </c>
      <c r="S81" s="61">
        <f t="shared" si="24"/>
        <v>7.9715113871635612</v>
      </c>
      <c r="T81" s="61">
        <f t="shared" si="15"/>
        <v>0</v>
      </c>
      <c r="U81" s="61">
        <f t="shared" si="16"/>
        <v>2.6720152509973407</v>
      </c>
      <c r="V81" s="61">
        <f t="shared" si="25"/>
        <v>0</v>
      </c>
      <c r="W81" s="61">
        <f t="shared" si="26"/>
        <v>4.0092847606803792</v>
      </c>
      <c r="X81" s="29"/>
      <c r="Y81" s="31"/>
      <c r="AA81" s="31"/>
      <c r="AB81" s="31"/>
      <c r="AC81" s="31"/>
    </row>
    <row r="82" spans="1:29">
      <c r="A82" s="29" t="s">
        <v>32</v>
      </c>
      <c r="B82" s="29" t="s">
        <v>296</v>
      </c>
      <c r="C82" s="30" t="s">
        <v>297</v>
      </c>
      <c r="D82" s="29" t="s">
        <v>301</v>
      </c>
      <c r="E82" s="44">
        <v>0</v>
      </c>
      <c r="F82" s="44">
        <v>0.60599999999999998</v>
      </c>
      <c r="G82" s="31">
        <v>263.08</v>
      </c>
      <c r="H82" s="56">
        <v>478.6</v>
      </c>
      <c r="I82" s="31">
        <f t="shared" si="13"/>
        <v>474.02000000000004</v>
      </c>
      <c r="J82" s="34">
        <v>269.35000000000002</v>
      </c>
      <c r="K82" s="34">
        <v>11.26</v>
      </c>
      <c r="L82" s="34">
        <v>1.8</v>
      </c>
      <c r="M82" s="34">
        <v>11.19</v>
      </c>
      <c r="N82" s="34">
        <v>9.07</v>
      </c>
      <c r="O82">
        <v>2.29</v>
      </c>
      <c r="P82" s="56">
        <f t="shared" si="22"/>
        <v>9.3899999999999988</v>
      </c>
      <c r="Q82" s="56">
        <f t="shared" si="23"/>
        <v>7.2700000000000005</v>
      </c>
      <c r="R82" s="61">
        <f t="shared" si="14"/>
        <v>206.76530351437705</v>
      </c>
      <c r="S82" s="61">
        <f t="shared" si="24"/>
        <v>8.7178061767838138</v>
      </c>
      <c r="T82" s="61">
        <f t="shared" si="15"/>
        <v>0</v>
      </c>
      <c r="U82" s="61">
        <f t="shared" si="16"/>
        <v>6.9512901263373408</v>
      </c>
      <c r="V82" s="61">
        <f t="shared" si="25"/>
        <v>0</v>
      </c>
      <c r="W82" s="61">
        <f t="shared" si="26"/>
        <v>6.064496256492121</v>
      </c>
      <c r="X82" s="29"/>
      <c r="Y82" s="31"/>
      <c r="AA82" s="31"/>
      <c r="AB82" s="31"/>
      <c r="AC82" s="31"/>
    </row>
    <row r="83" spans="1:29" s="75" customFormat="1">
      <c r="A83" s="29" t="s">
        <v>35</v>
      </c>
      <c r="B83" s="29" t="s">
        <v>296</v>
      </c>
      <c r="C83" s="30" t="s">
        <v>297</v>
      </c>
      <c r="D83" s="29" t="s">
        <v>301</v>
      </c>
      <c r="E83" s="44">
        <v>0</v>
      </c>
      <c r="F83" s="44">
        <v>0.68699999999999994</v>
      </c>
      <c r="G83" s="31">
        <v>310.42</v>
      </c>
      <c r="H83" s="56">
        <v>653.78</v>
      </c>
      <c r="I83" s="31">
        <f t="shared" si="13"/>
        <v>649.19999999999993</v>
      </c>
      <c r="J83" s="34">
        <v>494.09</v>
      </c>
      <c r="K83" s="34">
        <v>11.47</v>
      </c>
      <c r="L83" s="34">
        <v>1.84</v>
      </c>
      <c r="M83" s="34">
        <v>11.7</v>
      </c>
      <c r="N83" s="34">
        <v>8.09</v>
      </c>
      <c r="O83">
        <v>2.29</v>
      </c>
      <c r="P83" s="56">
        <f t="shared" si="22"/>
        <v>9.86</v>
      </c>
      <c r="Q83" s="56">
        <f t="shared" si="23"/>
        <v>6.25</v>
      </c>
      <c r="R83" s="61">
        <f t="shared" si="14"/>
        <v>311.73935091277889</v>
      </c>
      <c r="S83" s="61">
        <f t="shared" si="24"/>
        <v>7.2705375253549702</v>
      </c>
      <c r="T83" s="61">
        <f t="shared" si="15"/>
        <v>0</v>
      </c>
      <c r="U83" s="61">
        <f t="shared" si="16"/>
        <v>9.4490950305143837</v>
      </c>
      <c r="V83" s="61">
        <f t="shared" si="25"/>
        <v>0</v>
      </c>
      <c r="W83" s="61">
        <f t="shared" si="26"/>
        <v>12.428923002218221</v>
      </c>
      <c r="X83" s="29"/>
      <c r="Y83" s="31"/>
      <c r="Z83"/>
      <c r="AA83" s="31"/>
      <c r="AB83" s="31"/>
      <c r="AC83" s="31"/>
    </row>
    <row r="84" spans="1:29" s="75" customFormat="1">
      <c r="A84" s="29" t="s">
        <v>38</v>
      </c>
      <c r="B84" s="29" t="s">
        <v>296</v>
      </c>
      <c r="C84" s="30" t="s">
        <v>297</v>
      </c>
      <c r="D84" s="29" t="s">
        <v>301</v>
      </c>
      <c r="E84" s="44">
        <v>8.3999999999999991E-2</v>
      </c>
      <c r="F84" s="44">
        <v>0.79599999999999993</v>
      </c>
      <c r="G84" s="31">
        <v>281.27999999999997</v>
      </c>
      <c r="H84" s="56">
        <v>589.89</v>
      </c>
      <c r="I84" s="31">
        <f t="shared" si="13"/>
        <v>585.30999999999995</v>
      </c>
      <c r="J84" s="34">
        <v>380.42</v>
      </c>
      <c r="K84" s="34">
        <v>10.25</v>
      </c>
      <c r="L84" s="34">
        <v>1.82</v>
      </c>
      <c r="M84" s="34">
        <v>11.05</v>
      </c>
      <c r="N84" s="34">
        <v>3.7</v>
      </c>
      <c r="O84">
        <v>2.29</v>
      </c>
      <c r="P84" s="56">
        <f t="shared" si="22"/>
        <v>9.23</v>
      </c>
      <c r="Q84" s="56">
        <f t="shared" si="23"/>
        <v>1.8800000000000001</v>
      </c>
      <c r="R84" s="61">
        <f t="shared" si="14"/>
        <v>77.018894907908987</v>
      </c>
      <c r="S84" s="61">
        <f t="shared" si="24"/>
        <v>2.0877573131094258</v>
      </c>
      <c r="T84" s="61">
        <f t="shared" si="15"/>
        <v>4.0234561494551118</v>
      </c>
      <c r="U84" s="61">
        <f t="shared" si="16"/>
        <v>38.127036844836539</v>
      </c>
      <c r="V84" s="61">
        <f t="shared" si="25"/>
        <v>1.3075196048163014</v>
      </c>
      <c r="W84" s="61">
        <f t="shared" si="26"/>
        <v>12.390304826592571</v>
      </c>
      <c r="X84" s="29"/>
      <c r="Y84" s="31"/>
      <c r="Z84"/>
      <c r="AA84" s="31"/>
      <c r="AB84" s="31"/>
      <c r="AC84" s="31"/>
    </row>
    <row r="85" spans="1:29">
      <c r="A85" s="29" t="s">
        <v>41</v>
      </c>
      <c r="B85" s="29" t="s">
        <v>296</v>
      </c>
      <c r="C85" s="30" t="s">
        <v>297</v>
      </c>
      <c r="D85" s="29" t="s">
        <v>301</v>
      </c>
      <c r="E85" s="44">
        <v>0</v>
      </c>
      <c r="F85" s="44">
        <v>0.73299999999999998</v>
      </c>
      <c r="G85" s="31">
        <v>283.2</v>
      </c>
      <c r="H85" s="56">
        <v>504.58</v>
      </c>
      <c r="I85" s="31">
        <f t="shared" si="13"/>
        <v>500</v>
      </c>
      <c r="J85" s="34">
        <v>253.83</v>
      </c>
      <c r="K85" s="34">
        <v>10.46</v>
      </c>
      <c r="L85" s="34">
        <v>2.0299999999999998</v>
      </c>
      <c r="M85" s="34">
        <v>11.57</v>
      </c>
      <c r="N85" s="34">
        <v>7.42</v>
      </c>
      <c r="O85">
        <v>2.29</v>
      </c>
      <c r="P85" s="56">
        <f t="shared" si="22"/>
        <v>9.5400000000000009</v>
      </c>
      <c r="Q85" s="56">
        <f t="shared" si="23"/>
        <v>5.3900000000000006</v>
      </c>
      <c r="R85" s="61">
        <f t="shared" si="14"/>
        <v>142.11746331236898</v>
      </c>
      <c r="S85" s="61">
        <f t="shared" si="24"/>
        <v>5.9097903563941303</v>
      </c>
      <c r="T85" s="61">
        <f t="shared" si="15"/>
        <v>0</v>
      </c>
      <c r="U85" s="61">
        <f t="shared" si="16"/>
        <v>12.403147248817831</v>
      </c>
      <c r="V85" s="61">
        <f t="shared" si="25"/>
        <v>0</v>
      </c>
      <c r="W85" s="61">
        <f t="shared" si="26"/>
        <v>7.4375688780243818</v>
      </c>
      <c r="X85" s="29"/>
      <c r="Y85" s="31"/>
      <c r="AA85" s="31"/>
      <c r="AB85" s="31"/>
      <c r="AC85" s="31"/>
    </row>
    <row r="86" spans="1:29" s="75" customFormat="1">
      <c r="A86" s="29" t="s">
        <v>44</v>
      </c>
      <c r="B86" s="29" t="s">
        <v>296</v>
      </c>
      <c r="C86" s="30" t="s">
        <v>297</v>
      </c>
      <c r="D86" s="29" t="s">
        <v>301</v>
      </c>
      <c r="E86" s="44">
        <v>0</v>
      </c>
      <c r="F86" s="44">
        <v>0.41100000000000003</v>
      </c>
      <c r="G86" s="31">
        <v>192.4</v>
      </c>
      <c r="H86" s="56">
        <v>434.44</v>
      </c>
      <c r="I86" s="31">
        <f t="shared" si="13"/>
        <v>429.86</v>
      </c>
      <c r="J86" s="34">
        <v>387.89</v>
      </c>
      <c r="K86" s="34">
        <v>11.47</v>
      </c>
      <c r="L86" s="34">
        <v>1.9</v>
      </c>
      <c r="M86" s="34">
        <v>11.32</v>
      </c>
      <c r="N86" s="34">
        <v>7.74</v>
      </c>
      <c r="O86">
        <v>2.29</v>
      </c>
      <c r="P86" s="56">
        <f t="shared" si="22"/>
        <v>9.42</v>
      </c>
      <c r="Q86" s="56">
        <f t="shared" si="23"/>
        <v>5.84</v>
      </c>
      <c r="R86" s="61">
        <f t="shared" si="14"/>
        <v>239.05562632696385</v>
      </c>
      <c r="S86" s="61">
        <f t="shared" si="24"/>
        <v>7.1109129511677294</v>
      </c>
      <c r="T86" s="61">
        <f t="shared" si="15"/>
        <v>0</v>
      </c>
      <c r="U86" s="61">
        <f t="shared" si="16"/>
        <v>5.7798485626589908</v>
      </c>
      <c r="V86" s="61">
        <f t="shared" si="25"/>
        <v>0</v>
      </c>
      <c r="W86" s="61">
        <f t="shared" si="26"/>
        <v>5.8299802456601126</v>
      </c>
      <c r="X86" s="29"/>
      <c r="Y86" s="31"/>
      <c r="Z86"/>
      <c r="AA86" s="31"/>
      <c r="AB86" s="31"/>
      <c r="AC86" s="31"/>
    </row>
    <row r="87" spans="1:29">
      <c r="A87" s="29" t="s">
        <v>47</v>
      </c>
      <c r="B87" s="29" t="s">
        <v>296</v>
      </c>
      <c r="C87" s="30" t="s">
        <v>297</v>
      </c>
      <c r="D87" s="29" t="s">
        <v>301</v>
      </c>
      <c r="E87" s="44">
        <v>0</v>
      </c>
      <c r="F87" s="44">
        <v>0.55399999999999994</v>
      </c>
      <c r="G87" s="31">
        <v>350.5</v>
      </c>
      <c r="H87" s="56">
        <v>515.22</v>
      </c>
      <c r="I87" s="31">
        <f t="shared" si="13"/>
        <v>510.64000000000004</v>
      </c>
      <c r="J87" s="34">
        <v>410.34</v>
      </c>
      <c r="K87" s="34">
        <v>10.37</v>
      </c>
      <c r="L87" s="34">
        <v>1.75</v>
      </c>
      <c r="M87" s="34">
        <v>11.44</v>
      </c>
      <c r="N87" s="34">
        <v>8.6199999999999992</v>
      </c>
      <c r="O87">
        <v>2.29</v>
      </c>
      <c r="P87" s="56">
        <f t="shared" si="22"/>
        <v>9.69</v>
      </c>
      <c r="Q87" s="56">
        <f t="shared" si="23"/>
        <v>6.8699999999999992</v>
      </c>
      <c r="R87" s="61">
        <f t="shared" si="14"/>
        <v>289.29860681114548</v>
      </c>
      <c r="S87" s="61">
        <f t="shared" si="24"/>
        <v>7.3521052631578936</v>
      </c>
      <c r="T87" s="61">
        <f t="shared" si="15"/>
        <v>0</v>
      </c>
      <c r="U87" s="61">
        <f t="shared" si="16"/>
        <v>7.5352566397021992</v>
      </c>
      <c r="V87" s="61">
        <f t="shared" si="25"/>
        <v>0</v>
      </c>
      <c r="W87" s="61">
        <f t="shared" si="26"/>
        <v>9.1980558980180582</v>
      </c>
      <c r="Y87" s="31"/>
      <c r="AA87" s="31"/>
      <c r="AB87" s="31"/>
      <c r="AC87" s="31"/>
    </row>
    <row r="88" spans="1:29">
      <c r="A88" s="29" t="s">
        <v>50</v>
      </c>
      <c r="B88" s="29" t="s">
        <v>296</v>
      </c>
      <c r="C88" s="30" t="s">
        <v>297</v>
      </c>
      <c r="D88" s="29" t="s">
        <v>301</v>
      </c>
      <c r="E88" s="44">
        <v>0</v>
      </c>
      <c r="F88" s="44">
        <v>0.72599999999999998</v>
      </c>
      <c r="G88" s="31">
        <v>139.22999999999999</v>
      </c>
      <c r="H88" s="56">
        <v>381.48</v>
      </c>
      <c r="I88" s="31">
        <f t="shared" si="13"/>
        <v>376.90000000000003</v>
      </c>
      <c r="J88" s="34">
        <v>287.92</v>
      </c>
      <c r="K88" s="34">
        <v>10.48</v>
      </c>
      <c r="L88" s="34">
        <v>1.84</v>
      </c>
      <c r="M88" s="34">
        <v>11.27</v>
      </c>
      <c r="N88" s="34">
        <v>6.36</v>
      </c>
      <c r="O88">
        <v>2.29</v>
      </c>
      <c r="P88" s="56">
        <f t="shared" si="22"/>
        <v>9.43</v>
      </c>
      <c r="Q88" s="56">
        <f t="shared" si="23"/>
        <v>4.5200000000000005</v>
      </c>
      <c r="R88" s="61">
        <f t="shared" si="14"/>
        <v>136.90854718981973</v>
      </c>
      <c r="S88" s="61">
        <f t="shared" si="24"/>
        <v>5.0232873806998946</v>
      </c>
      <c r="T88" s="61">
        <f t="shared" si="15"/>
        <v>0</v>
      </c>
      <c r="U88" s="61">
        <f t="shared" si="16"/>
        <v>14.452686955346888</v>
      </c>
      <c r="V88" s="61">
        <f t="shared" si="25"/>
        <v>0</v>
      </c>
      <c r="W88" s="61">
        <f t="shared" si="26"/>
        <v>8.3489298482945209</v>
      </c>
      <c r="Y88" s="31"/>
      <c r="AA88" s="31"/>
      <c r="AB88" s="31"/>
      <c r="AC88" s="31"/>
    </row>
    <row r="89" spans="1:29">
      <c r="A89" s="29" t="s">
        <v>53</v>
      </c>
      <c r="B89" s="29" t="s">
        <v>296</v>
      </c>
      <c r="C89" s="30" t="s">
        <v>297</v>
      </c>
      <c r="D89" s="29" t="s">
        <v>301</v>
      </c>
      <c r="E89" s="44">
        <v>0</v>
      </c>
      <c r="F89" s="44">
        <v>0.52500000000000002</v>
      </c>
      <c r="G89" s="31">
        <v>218.4</v>
      </c>
      <c r="H89" s="56">
        <v>578.06000000000006</v>
      </c>
      <c r="I89" s="31">
        <f t="shared" si="13"/>
        <v>573.48</v>
      </c>
      <c r="J89" s="34">
        <v>422.38</v>
      </c>
      <c r="K89" s="34">
        <v>11.05</v>
      </c>
      <c r="L89" s="34">
        <v>1.91</v>
      </c>
      <c r="M89" s="34">
        <v>20.05</v>
      </c>
      <c r="N89" s="34">
        <v>15.55</v>
      </c>
      <c r="O89">
        <v>2.29</v>
      </c>
      <c r="P89" s="56">
        <f t="shared" si="22"/>
        <v>18.14</v>
      </c>
      <c r="Q89" s="56">
        <f t="shared" si="23"/>
        <v>13.64</v>
      </c>
      <c r="R89" s="61">
        <f t="shared" si="14"/>
        <v>315.87803748621832</v>
      </c>
      <c r="S89" s="61">
        <f t="shared" si="24"/>
        <v>8.3088202866593175</v>
      </c>
      <c r="T89" s="61">
        <f t="shared" si="15"/>
        <v>0</v>
      </c>
      <c r="U89" s="61">
        <f t="shared" si="16"/>
        <v>6.3185865368028562</v>
      </c>
      <c r="V89" s="61">
        <f t="shared" si="25"/>
        <v>0</v>
      </c>
      <c r="W89" s="61">
        <f t="shared" si="26"/>
        <v>8.4215304427515907</v>
      </c>
      <c r="X89" s="29"/>
      <c r="Y89" s="31"/>
      <c r="AA89" s="31"/>
      <c r="AB89" s="31"/>
      <c r="AC89" s="31"/>
    </row>
    <row r="90" spans="1:29">
      <c r="A90" s="29" t="s">
        <v>57</v>
      </c>
      <c r="B90" s="29" t="s">
        <v>296</v>
      </c>
      <c r="C90" s="30" t="s">
        <v>297</v>
      </c>
      <c r="D90" s="29" t="s">
        <v>301</v>
      </c>
      <c r="E90" s="44">
        <v>0.09</v>
      </c>
      <c r="F90" s="44">
        <v>0.30499999999999999</v>
      </c>
      <c r="G90" s="31">
        <v>308.16000000000003</v>
      </c>
      <c r="H90" s="56">
        <v>658.3</v>
      </c>
      <c r="I90" s="31">
        <f t="shared" si="13"/>
        <v>653.71999999999991</v>
      </c>
      <c r="J90" s="34">
        <v>445.51</v>
      </c>
      <c r="K90" s="34">
        <v>10.78</v>
      </c>
      <c r="L90" s="34">
        <v>1.93</v>
      </c>
      <c r="M90" s="34">
        <v>14.55</v>
      </c>
      <c r="N90" s="34">
        <v>11.58</v>
      </c>
      <c r="O90">
        <v>2.29</v>
      </c>
      <c r="P90" s="56">
        <f t="shared" si="22"/>
        <v>12.620000000000001</v>
      </c>
      <c r="Q90" s="56">
        <f t="shared" si="23"/>
        <v>9.65</v>
      </c>
      <c r="R90" s="61">
        <f t="shared" si="14"/>
        <v>338.91228209191758</v>
      </c>
      <c r="S90" s="61">
        <f t="shared" si="24"/>
        <v>8.2430269413629151</v>
      </c>
      <c r="T90" s="61">
        <f t="shared" si="15"/>
        <v>1.0918319282493967</v>
      </c>
      <c r="U90" s="61">
        <f t="shared" si="16"/>
        <v>3.7000970901785117</v>
      </c>
      <c r="V90" s="61">
        <f t="shared" si="25"/>
        <v>1.5613301707334255</v>
      </c>
      <c r="W90" s="61">
        <f t="shared" si="26"/>
        <v>5.2911744674854981</v>
      </c>
      <c r="X90" s="29"/>
      <c r="Y90" s="31"/>
      <c r="AA90" s="31"/>
      <c r="AB90" s="31"/>
      <c r="AC90" s="31"/>
    </row>
    <row r="91" spans="1:29">
      <c r="A91" s="29" t="s">
        <v>61</v>
      </c>
      <c r="B91" s="29" t="s">
        <v>296</v>
      </c>
      <c r="C91" s="30" t="s">
        <v>297</v>
      </c>
      <c r="D91" s="29" t="s">
        <v>301</v>
      </c>
      <c r="E91" s="44">
        <v>0</v>
      </c>
      <c r="F91" s="44">
        <v>0.43400000000000005</v>
      </c>
      <c r="G91" s="31">
        <v>223.03</v>
      </c>
      <c r="H91" s="56">
        <v>528.94000000000005</v>
      </c>
      <c r="I91" s="31">
        <f t="shared" si="13"/>
        <v>524.36</v>
      </c>
      <c r="J91" s="34">
        <v>404.79</v>
      </c>
      <c r="K91" s="34">
        <v>10.46</v>
      </c>
      <c r="L91" s="34">
        <v>1.92</v>
      </c>
      <c r="M91" s="34">
        <v>14.96</v>
      </c>
      <c r="N91" s="34">
        <v>11.6</v>
      </c>
      <c r="O91">
        <v>2.29</v>
      </c>
      <c r="P91" s="56">
        <f t="shared" si="22"/>
        <v>13.040000000000001</v>
      </c>
      <c r="Q91" s="56">
        <f t="shared" si="23"/>
        <v>9.68</v>
      </c>
      <c r="R91" s="61">
        <f t="shared" si="14"/>
        <v>298.78834355828218</v>
      </c>
      <c r="S91" s="61">
        <f t="shared" si="24"/>
        <v>7.7647852760736198</v>
      </c>
      <c r="T91" s="61">
        <f t="shared" si="15"/>
        <v>0</v>
      </c>
      <c r="U91" s="61">
        <f t="shared" si="16"/>
        <v>5.5893367887110292</v>
      </c>
      <c r="V91" s="61">
        <f t="shared" si="25"/>
        <v>0</v>
      </c>
      <c r="W91" s="61">
        <f t="shared" si="26"/>
        <v>7.0465345176723062</v>
      </c>
      <c r="X91" s="29"/>
      <c r="Y91" s="31"/>
      <c r="AA91" s="31"/>
      <c r="AB91" s="31"/>
      <c r="AC91" s="31"/>
    </row>
    <row r="92" spans="1:29">
      <c r="A92" s="29" t="s">
        <v>65</v>
      </c>
      <c r="B92" s="29" t="s">
        <v>296</v>
      </c>
      <c r="C92" s="30" t="s">
        <v>297</v>
      </c>
      <c r="D92" s="29" t="s">
        <v>301</v>
      </c>
      <c r="E92" s="44">
        <v>0</v>
      </c>
      <c r="F92" s="44">
        <v>0.26500000000000001</v>
      </c>
      <c r="G92" s="31">
        <v>272.97000000000003</v>
      </c>
      <c r="H92" s="56">
        <v>483.84000000000003</v>
      </c>
      <c r="I92" s="31">
        <f t="shared" si="13"/>
        <v>479.26000000000005</v>
      </c>
      <c r="J92" s="34">
        <v>336.35</v>
      </c>
      <c r="K92" s="34">
        <v>10.24</v>
      </c>
      <c r="L92" s="34">
        <v>1.77</v>
      </c>
      <c r="M92" s="34">
        <v>13.23</v>
      </c>
      <c r="N92" s="34">
        <v>10.76</v>
      </c>
      <c r="O92">
        <v>2.29</v>
      </c>
      <c r="P92" s="56">
        <f t="shared" si="22"/>
        <v>11.46</v>
      </c>
      <c r="Q92" s="56">
        <f t="shared" si="23"/>
        <v>8.99</v>
      </c>
      <c r="R92" s="61">
        <f t="shared" si="14"/>
        <v>262.05928446771378</v>
      </c>
      <c r="S92" s="61">
        <f t="shared" si="24"/>
        <v>8.0329493891797554</v>
      </c>
      <c r="T92" s="61">
        <f t="shared" si="15"/>
        <v>0</v>
      </c>
      <c r="U92" s="61">
        <f t="shared" si="16"/>
        <v>3.2989128545606232</v>
      </c>
      <c r="V92" s="61">
        <f t="shared" si="25"/>
        <v>0</v>
      </c>
      <c r="W92" s="61">
        <f t="shared" si="26"/>
        <v>3.647724650580169</v>
      </c>
      <c r="X92" s="29"/>
      <c r="Y92" s="31"/>
      <c r="AA92" s="31"/>
      <c r="AB92" s="31"/>
      <c r="AC92" s="31"/>
    </row>
    <row r="93" spans="1:29">
      <c r="A93" s="29" t="s">
        <v>69</v>
      </c>
      <c r="B93" s="29" t="s">
        <v>296</v>
      </c>
      <c r="C93" s="30" t="s">
        <v>297</v>
      </c>
      <c r="D93" s="29" t="s">
        <v>301</v>
      </c>
      <c r="E93" s="44">
        <v>0</v>
      </c>
      <c r="F93" s="44">
        <v>0.32099999999999995</v>
      </c>
      <c r="G93" s="31">
        <v>219.28</v>
      </c>
      <c r="H93" s="56">
        <v>629.63</v>
      </c>
      <c r="I93" s="31">
        <f t="shared" si="13"/>
        <v>625.04999999999995</v>
      </c>
      <c r="J93" s="34">
        <v>434.35</v>
      </c>
      <c r="K93" s="34">
        <v>10.59</v>
      </c>
      <c r="L93" s="34">
        <v>1.83</v>
      </c>
      <c r="M93" s="34">
        <v>17.5</v>
      </c>
      <c r="N93" s="34">
        <v>14.45</v>
      </c>
      <c r="O93">
        <v>2.29</v>
      </c>
      <c r="P93" s="56">
        <f t="shared" si="22"/>
        <v>15.67</v>
      </c>
      <c r="Q93" s="56">
        <f t="shared" si="23"/>
        <v>12.62</v>
      </c>
      <c r="R93" s="61">
        <f t="shared" si="14"/>
        <v>347.96408423739626</v>
      </c>
      <c r="S93" s="61">
        <f t="shared" si="24"/>
        <v>8.5287683471601774</v>
      </c>
      <c r="T93" s="61">
        <f t="shared" si="15"/>
        <v>0</v>
      </c>
      <c r="U93" s="61">
        <f t="shared" si="16"/>
        <v>3.7637321936042887</v>
      </c>
      <c r="V93" s="61">
        <f t="shared" si="25"/>
        <v>0</v>
      </c>
      <c r="W93" s="61">
        <f t="shared" si="26"/>
        <v>5.5259224728368057</v>
      </c>
      <c r="X93" s="29"/>
      <c r="Y93" s="31"/>
      <c r="AA93" s="31"/>
      <c r="AB93" s="31"/>
      <c r="AC93" s="31"/>
    </row>
    <row r="94" spans="1:29">
      <c r="A94" s="29" t="s">
        <v>73</v>
      </c>
      <c r="B94" s="29" t="s">
        <v>296</v>
      </c>
      <c r="C94" s="30" t="s">
        <v>297</v>
      </c>
      <c r="D94" s="29" t="s">
        <v>301</v>
      </c>
      <c r="E94" s="44">
        <v>0</v>
      </c>
      <c r="F94" s="44">
        <v>0.19700000000000001</v>
      </c>
      <c r="G94" s="31">
        <v>341.38</v>
      </c>
      <c r="H94" s="56">
        <v>663.29</v>
      </c>
      <c r="I94" s="31">
        <f t="shared" si="13"/>
        <v>658.70999999999992</v>
      </c>
      <c r="J94" s="34">
        <v>432.11</v>
      </c>
      <c r="K94" s="34">
        <v>10.68</v>
      </c>
      <c r="L94" s="34">
        <v>1.87</v>
      </c>
      <c r="M94" s="34">
        <v>16.7</v>
      </c>
      <c r="N94" s="34">
        <v>13.87</v>
      </c>
      <c r="O94">
        <v>2.29</v>
      </c>
      <c r="P94" s="56">
        <f t="shared" si="22"/>
        <v>14.829999999999998</v>
      </c>
      <c r="Q94" s="56">
        <f t="shared" si="23"/>
        <v>12</v>
      </c>
      <c r="R94" s="61">
        <f t="shared" si="14"/>
        <v>347.79770734996634</v>
      </c>
      <c r="S94" s="61">
        <f t="shared" si="24"/>
        <v>8.6419420094403243</v>
      </c>
      <c r="T94" s="61">
        <f t="shared" si="15"/>
        <v>0</v>
      </c>
      <c r="U94" s="61">
        <f t="shared" si="16"/>
        <v>2.2795802122347064</v>
      </c>
      <c r="V94" s="61">
        <f t="shared" si="25"/>
        <v>0</v>
      </c>
      <c r="W94" s="61">
        <f t="shared" si="26"/>
        <v>3.3452859558463315</v>
      </c>
      <c r="X94" s="29"/>
      <c r="Y94" s="31"/>
      <c r="AA94" s="31"/>
      <c r="AB94" s="31"/>
      <c r="AC94" s="31"/>
    </row>
    <row r="95" spans="1:29">
      <c r="A95" s="29" t="s">
        <v>77</v>
      </c>
      <c r="B95" s="29" t="s">
        <v>296</v>
      </c>
      <c r="C95" s="30" t="s">
        <v>297</v>
      </c>
      <c r="D95" s="29" t="s">
        <v>301</v>
      </c>
      <c r="E95" s="44">
        <v>0</v>
      </c>
      <c r="F95" s="44">
        <v>0.29200000000000004</v>
      </c>
      <c r="G95" s="31">
        <v>382.8</v>
      </c>
      <c r="H95" s="56">
        <v>634.62</v>
      </c>
      <c r="I95" s="31">
        <f t="shared" si="13"/>
        <v>630.04</v>
      </c>
      <c r="J95" s="34">
        <v>329.53</v>
      </c>
      <c r="K95" s="34">
        <v>10.76</v>
      </c>
      <c r="L95" s="34">
        <v>1.86</v>
      </c>
      <c r="M95" s="34">
        <v>12.99</v>
      </c>
      <c r="N95" s="34">
        <v>9.06</v>
      </c>
      <c r="O95">
        <v>2.29</v>
      </c>
      <c r="P95" s="56">
        <f t="shared" si="22"/>
        <v>11.13</v>
      </c>
      <c r="Q95" s="56">
        <f t="shared" si="23"/>
        <v>7.2</v>
      </c>
      <c r="R95" s="61">
        <f t="shared" si="14"/>
        <v>211.69164420485171</v>
      </c>
      <c r="S95" s="61">
        <f t="shared" si="24"/>
        <v>6.9606469002695404</v>
      </c>
      <c r="T95" s="61">
        <f t="shared" si="15"/>
        <v>0</v>
      </c>
      <c r="U95" s="61">
        <f t="shared" si="16"/>
        <v>4.1950123915737318</v>
      </c>
      <c r="V95" s="61">
        <f t="shared" si="25"/>
        <v>0</v>
      </c>
      <c r="W95" s="61">
        <f t="shared" si="26"/>
        <v>3.7470424921180188</v>
      </c>
      <c r="X95" s="29"/>
      <c r="Y95" s="31"/>
      <c r="AA95" s="31"/>
      <c r="AB95" s="31"/>
      <c r="AC95" s="31"/>
    </row>
    <row r="96" spans="1:29">
      <c r="A96" s="29" t="s">
        <v>80</v>
      </c>
      <c r="B96" s="29" t="s">
        <v>296</v>
      </c>
      <c r="C96" s="30" t="s">
        <v>297</v>
      </c>
      <c r="D96" s="29" t="s">
        <v>301</v>
      </c>
      <c r="E96" s="44">
        <v>0</v>
      </c>
      <c r="F96" s="44">
        <v>0.30499999999999999</v>
      </c>
      <c r="G96" s="31">
        <v>93.84</v>
      </c>
      <c r="H96" s="56">
        <v>372.45000000000005</v>
      </c>
      <c r="I96" s="31">
        <f t="shared" si="13"/>
        <v>367.87000000000006</v>
      </c>
      <c r="J96" s="34">
        <v>213.43</v>
      </c>
      <c r="K96" s="34">
        <v>11.75</v>
      </c>
      <c r="L96" s="34">
        <v>1.81</v>
      </c>
      <c r="M96" s="34">
        <v>13.88</v>
      </c>
      <c r="N96" s="34">
        <v>9.8699999999999992</v>
      </c>
      <c r="O96">
        <v>2.29</v>
      </c>
      <c r="P96" s="56">
        <f t="shared" si="22"/>
        <v>12.07</v>
      </c>
      <c r="Q96" s="56">
        <f t="shared" si="23"/>
        <v>8.0599999999999987</v>
      </c>
      <c r="R96" s="61">
        <f t="shared" si="14"/>
        <v>140.99323943661972</v>
      </c>
      <c r="S96" s="61">
        <f t="shared" si="24"/>
        <v>7.8463131731565854</v>
      </c>
      <c r="T96" s="61">
        <f t="shared" si="15"/>
        <v>0</v>
      </c>
      <c r="U96" s="61">
        <f t="shared" si="16"/>
        <v>3.8871759674779587</v>
      </c>
      <c r="V96" s="61">
        <f t="shared" si="25"/>
        <v>0</v>
      </c>
      <c r="W96" s="61">
        <f t="shared" si="26"/>
        <v>2.312512792889847</v>
      </c>
      <c r="X96" s="29"/>
      <c r="Y96" s="31"/>
      <c r="AA96" s="31"/>
      <c r="AB96" s="31"/>
      <c r="AC96" s="31"/>
    </row>
    <row r="97" spans="1:29">
      <c r="A97" s="29" t="s">
        <v>83</v>
      </c>
      <c r="B97" s="29" t="s">
        <v>296</v>
      </c>
      <c r="C97" s="30" t="s">
        <v>297</v>
      </c>
      <c r="D97" s="29" t="s">
        <v>301</v>
      </c>
      <c r="E97" s="44">
        <v>0</v>
      </c>
      <c r="F97" s="44">
        <v>0.16600000000000001</v>
      </c>
      <c r="G97" s="31">
        <v>154.80000000000001</v>
      </c>
      <c r="H97" s="56">
        <v>249.41000000000003</v>
      </c>
      <c r="I97" s="31">
        <f t="shared" si="13"/>
        <v>244.83</v>
      </c>
      <c r="J97" s="34">
        <v>147.04</v>
      </c>
      <c r="K97" s="34">
        <v>10.39</v>
      </c>
      <c r="L97" s="34">
        <v>1.83</v>
      </c>
      <c r="M97" s="34">
        <v>16.559999999999999</v>
      </c>
      <c r="N97" s="34">
        <v>8.81</v>
      </c>
      <c r="O97">
        <v>2.29</v>
      </c>
      <c r="P97" s="56">
        <f t="shared" si="22"/>
        <v>14.729999999999999</v>
      </c>
      <c r="Q97" s="56">
        <f t="shared" si="23"/>
        <v>6.98</v>
      </c>
      <c r="R97" s="61">
        <f t="shared" si="14"/>
        <v>68.591649694501029</v>
      </c>
      <c r="S97" s="61">
        <f t="shared" si="24"/>
        <v>4.9234351663272244</v>
      </c>
      <c r="T97" s="61">
        <f t="shared" si="15"/>
        <v>0</v>
      </c>
      <c r="U97" s="61">
        <f t="shared" si="16"/>
        <v>3.3716296527132372</v>
      </c>
      <c r="V97" s="61">
        <f t="shared" si="25"/>
        <v>0</v>
      </c>
      <c r="W97" s="61">
        <f t="shared" si="26"/>
        <v>0.97580438834809502</v>
      </c>
      <c r="X97" s="29"/>
      <c r="Y97" s="31"/>
      <c r="AA97" s="31"/>
      <c r="AB97" s="31"/>
      <c r="AC97" s="31"/>
    </row>
    <row r="98" spans="1:29">
      <c r="A98" s="29" t="s">
        <v>86</v>
      </c>
      <c r="B98" s="29" t="s">
        <v>296</v>
      </c>
      <c r="C98" s="30" t="s">
        <v>297</v>
      </c>
      <c r="D98" s="29" t="s">
        <v>301</v>
      </c>
      <c r="E98" s="44">
        <v>0</v>
      </c>
      <c r="F98" s="44">
        <v>0.43899999999999995</v>
      </c>
      <c r="G98" s="31">
        <v>227.89</v>
      </c>
      <c r="H98" s="56">
        <v>491.34999999999997</v>
      </c>
      <c r="I98" s="31">
        <f t="shared" si="13"/>
        <v>486.77</v>
      </c>
      <c r="J98" s="34">
        <v>270.55</v>
      </c>
      <c r="K98" s="34">
        <v>10.42</v>
      </c>
      <c r="L98" s="34">
        <v>1.83</v>
      </c>
      <c r="M98" s="34">
        <v>15.85</v>
      </c>
      <c r="N98" s="34">
        <v>11.53</v>
      </c>
      <c r="O98">
        <v>2.29</v>
      </c>
      <c r="P98" s="56">
        <f t="shared" si="22"/>
        <v>14.02</v>
      </c>
      <c r="Q98" s="56">
        <f t="shared" si="23"/>
        <v>9.6999999999999993</v>
      </c>
      <c r="R98" s="61">
        <f t="shared" si="14"/>
        <v>185.60071326676177</v>
      </c>
      <c r="S98" s="61">
        <f t="shared" si="24"/>
        <v>7.2092724679029958</v>
      </c>
      <c r="T98" s="61">
        <f t="shared" si="15"/>
        <v>0</v>
      </c>
      <c r="U98" s="61">
        <f t="shared" si="16"/>
        <v>6.0893800581751973</v>
      </c>
      <c r="V98" s="61">
        <f t="shared" si="25"/>
        <v>0</v>
      </c>
      <c r="W98" s="61">
        <f t="shared" si="26"/>
        <v>4.7687480259481516</v>
      </c>
      <c r="X98" s="29"/>
      <c r="Y98" s="31"/>
      <c r="AA98" s="31"/>
      <c r="AB98" s="31"/>
      <c r="AC98" s="31"/>
    </row>
    <row r="99" spans="1:29">
      <c r="A99" s="29" t="s">
        <v>89</v>
      </c>
      <c r="B99" s="29" t="s">
        <v>296</v>
      </c>
      <c r="C99" s="30" t="s">
        <v>297</v>
      </c>
      <c r="D99" s="29" t="s">
        <v>301</v>
      </c>
      <c r="E99" s="44">
        <v>0</v>
      </c>
      <c r="F99" s="44">
        <v>0.30200000000000005</v>
      </c>
      <c r="G99" s="31">
        <v>172.66</v>
      </c>
      <c r="H99" s="56">
        <v>528.98</v>
      </c>
      <c r="I99" s="31">
        <f t="shared" si="13"/>
        <v>524.4</v>
      </c>
      <c r="J99" s="34">
        <v>152.52000000000001</v>
      </c>
      <c r="K99" s="34">
        <v>10.73</v>
      </c>
      <c r="L99" s="34">
        <v>1.76</v>
      </c>
      <c r="M99" s="34">
        <v>12.57</v>
      </c>
      <c r="N99" s="34">
        <v>8.32</v>
      </c>
      <c r="O99">
        <v>2.29</v>
      </c>
      <c r="P99" s="56">
        <f t="shared" si="22"/>
        <v>10.81</v>
      </c>
      <c r="Q99" s="56">
        <f t="shared" si="23"/>
        <v>6.5600000000000005</v>
      </c>
      <c r="R99" s="61">
        <f t="shared" si="14"/>
        <v>91.16640148011102</v>
      </c>
      <c r="S99" s="61">
        <f t="shared" si="24"/>
        <v>6.5114523589269195</v>
      </c>
      <c r="T99" s="61">
        <f t="shared" si="15"/>
        <v>0</v>
      </c>
      <c r="U99" s="61">
        <f t="shared" si="16"/>
        <v>4.6379821789830205</v>
      </c>
      <c r="V99" s="61">
        <f t="shared" si="25"/>
        <v>0</v>
      </c>
      <c r="W99" s="61">
        <f t="shared" si="26"/>
        <v>1.7840850016319247</v>
      </c>
      <c r="X99" s="29"/>
      <c r="Y99" s="31"/>
      <c r="AA99" s="31"/>
      <c r="AB99" s="31"/>
      <c r="AC99" s="31"/>
    </row>
    <row r="100" spans="1:29">
      <c r="A100" s="29" t="s">
        <v>92</v>
      </c>
      <c r="B100" s="29" t="s">
        <v>296</v>
      </c>
      <c r="C100" s="30" t="s">
        <v>297</v>
      </c>
      <c r="D100" s="29" t="s">
        <v>301</v>
      </c>
      <c r="E100" s="44">
        <v>0</v>
      </c>
      <c r="F100" s="44">
        <v>0.40200000000000002</v>
      </c>
      <c r="G100" s="31">
        <v>109</v>
      </c>
      <c r="H100" s="56">
        <v>364.89</v>
      </c>
      <c r="I100" s="31">
        <f t="shared" si="13"/>
        <v>360.31</v>
      </c>
      <c r="J100" s="34">
        <v>187.61</v>
      </c>
      <c r="K100" s="34">
        <v>10.69</v>
      </c>
      <c r="L100" s="34">
        <v>1.94</v>
      </c>
      <c r="M100" s="34">
        <v>13.91</v>
      </c>
      <c r="N100" s="34">
        <v>9.2100000000000009</v>
      </c>
      <c r="O100">
        <v>2.29</v>
      </c>
      <c r="P100" s="56">
        <f t="shared" si="22"/>
        <v>11.97</v>
      </c>
      <c r="Q100" s="56">
        <f t="shared" si="23"/>
        <v>7.2700000000000014</v>
      </c>
      <c r="R100" s="61">
        <f t="shared" si="14"/>
        <v>112.55441938178784</v>
      </c>
      <c r="S100" s="61">
        <f t="shared" si="24"/>
        <v>6.4925898078529656</v>
      </c>
      <c r="T100" s="61">
        <f t="shared" si="15"/>
        <v>0</v>
      </c>
      <c r="U100" s="61">
        <f t="shared" si="16"/>
        <v>6.1916740760947206</v>
      </c>
      <c r="V100" s="61">
        <f t="shared" si="25"/>
        <v>0</v>
      </c>
      <c r="W100" s="61">
        <f t="shared" si="26"/>
        <v>2.9405075132325273</v>
      </c>
      <c r="X100" s="29"/>
      <c r="Y100" s="31"/>
      <c r="AA100" s="31"/>
      <c r="AB100" s="31"/>
      <c r="AC100" s="31"/>
    </row>
    <row r="101" spans="1:29">
      <c r="A101" s="29" t="s">
        <v>95</v>
      </c>
      <c r="B101" s="29" t="s">
        <v>296</v>
      </c>
      <c r="C101" s="30" t="s">
        <v>297</v>
      </c>
      <c r="D101" s="29" t="s">
        <v>301</v>
      </c>
      <c r="E101" s="44">
        <v>0</v>
      </c>
      <c r="F101" s="44">
        <v>0.28999999999999998</v>
      </c>
      <c r="G101" s="31">
        <v>243.15</v>
      </c>
      <c r="H101" s="56">
        <v>480.71000000000004</v>
      </c>
      <c r="I101" s="31">
        <f t="shared" ref="I101:I132" si="27">H101-($Q$1*2)</f>
        <v>476.13000000000005</v>
      </c>
      <c r="J101" s="34">
        <v>355.8</v>
      </c>
      <c r="K101" s="34">
        <v>10.039999999999999</v>
      </c>
      <c r="L101" s="34">
        <v>1.86</v>
      </c>
      <c r="M101" s="34">
        <v>15.62</v>
      </c>
      <c r="N101" s="34">
        <v>12.86</v>
      </c>
      <c r="O101">
        <v>2.29</v>
      </c>
      <c r="P101" s="56">
        <f t="shared" si="22"/>
        <v>13.76</v>
      </c>
      <c r="Q101" s="56">
        <f t="shared" si="23"/>
        <v>11</v>
      </c>
      <c r="R101" s="61">
        <f t="shared" ref="R101:R132" si="28">($J101-$Q$1)*$Q101/$P101</f>
        <v>282.60247093023253</v>
      </c>
      <c r="S101" s="61">
        <f t="shared" si="24"/>
        <v>8.0261627906976738</v>
      </c>
      <c r="T101" s="61">
        <f t="shared" ref="T101:T132" si="29">($E101*$Q$2/$S101)*1000</f>
        <v>0</v>
      </c>
      <c r="U101" s="61">
        <f t="shared" ref="U101:U132" si="30">($F101*$Q$2/$S101)*1000</f>
        <v>3.613183629119884</v>
      </c>
      <c r="V101" s="61">
        <f t="shared" si="25"/>
        <v>0</v>
      </c>
      <c r="W101" s="61">
        <f t="shared" si="26"/>
        <v>4.3084161245314094</v>
      </c>
      <c r="X101" s="29"/>
      <c r="Y101" s="31"/>
      <c r="AA101" s="31"/>
      <c r="AB101" s="31"/>
      <c r="AC101" s="31"/>
    </row>
    <row r="102" spans="1:29">
      <c r="A102" s="29" t="s">
        <v>99</v>
      </c>
      <c r="B102" s="29" t="s">
        <v>296</v>
      </c>
      <c r="C102" s="30" t="s">
        <v>297</v>
      </c>
      <c r="D102" s="29" t="s">
        <v>301</v>
      </c>
      <c r="E102" s="44">
        <v>0</v>
      </c>
      <c r="F102" s="44">
        <v>0.252</v>
      </c>
      <c r="G102" s="31">
        <v>391.99</v>
      </c>
      <c r="H102" s="56">
        <v>703.55</v>
      </c>
      <c r="I102" s="31">
        <f t="shared" si="27"/>
        <v>698.96999999999991</v>
      </c>
      <c r="J102" s="34">
        <v>473.95</v>
      </c>
      <c r="K102" s="34">
        <v>10.58</v>
      </c>
      <c r="L102" s="34">
        <v>1.91</v>
      </c>
      <c r="M102" s="34">
        <v>14.65</v>
      </c>
      <c r="N102" s="34">
        <v>12.11</v>
      </c>
      <c r="O102">
        <v>2.29</v>
      </c>
      <c r="P102" s="56">
        <f t="shared" si="22"/>
        <v>12.74</v>
      </c>
      <c r="Q102" s="56">
        <f t="shared" si="23"/>
        <v>10.199999999999999</v>
      </c>
      <c r="R102" s="61">
        <f t="shared" si="28"/>
        <v>377.62417582417578</v>
      </c>
      <c r="S102" s="61">
        <f t="shared" si="24"/>
        <v>8.4706436420722131</v>
      </c>
      <c r="T102" s="61">
        <f t="shared" si="29"/>
        <v>0</v>
      </c>
      <c r="U102" s="61">
        <f t="shared" si="30"/>
        <v>2.9749805404203267</v>
      </c>
      <c r="V102" s="61">
        <f t="shared" si="25"/>
        <v>0</v>
      </c>
      <c r="W102" s="61">
        <f t="shared" si="26"/>
        <v>4.7401880787729409</v>
      </c>
      <c r="X102" s="29"/>
      <c r="Y102" s="31"/>
      <c r="AA102" s="31"/>
      <c r="AB102" s="31"/>
      <c r="AC102" s="31"/>
    </row>
    <row r="103" spans="1:29">
      <c r="A103" s="29" t="s">
        <v>103</v>
      </c>
      <c r="B103" s="29" t="s">
        <v>296</v>
      </c>
      <c r="C103" s="30" t="s">
        <v>297</v>
      </c>
      <c r="D103" s="29" t="s">
        <v>301</v>
      </c>
      <c r="E103" s="44">
        <v>0</v>
      </c>
      <c r="F103" s="44">
        <v>0.19400000000000001</v>
      </c>
      <c r="G103" s="31">
        <v>287.72000000000003</v>
      </c>
      <c r="H103" s="56">
        <v>624.80999999999995</v>
      </c>
      <c r="I103" s="31">
        <f t="shared" si="27"/>
        <v>620.2299999999999</v>
      </c>
      <c r="J103" s="34">
        <v>432.91</v>
      </c>
      <c r="K103" s="34">
        <v>10.199999999999999</v>
      </c>
      <c r="L103" s="34">
        <v>1.8</v>
      </c>
      <c r="M103" s="34">
        <v>12.96</v>
      </c>
      <c r="N103" s="34">
        <v>11.17</v>
      </c>
      <c r="O103">
        <v>2.29</v>
      </c>
      <c r="P103" s="56">
        <f t="shared" si="22"/>
        <v>11.16</v>
      </c>
      <c r="Q103" s="56">
        <f t="shared" si="23"/>
        <v>9.3699999999999992</v>
      </c>
      <c r="R103" s="61">
        <f t="shared" si="28"/>
        <v>361.5510215053763</v>
      </c>
      <c r="S103" s="61">
        <f t="shared" si="24"/>
        <v>8.5639784946236546</v>
      </c>
      <c r="T103" s="61">
        <f t="shared" si="29"/>
        <v>0</v>
      </c>
      <c r="U103" s="61">
        <f t="shared" si="30"/>
        <v>2.2653022788624524</v>
      </c>
      <c r="V103" s="61">
        <f t="shared" si="25"/>
        <v>0</v>
      </c>
      <c r="W103" s="61">
        <f t="shared" si="26"/>
        <v>3.4557905187391413</v>
      </c>
      <c r="X103" s="29"/>
      <c r="Y103" s="31"/>
      <c r="AA103" s="31"/>
      <c r="AB103" s="31"/>
      <c r="AC103" s="31"/>
    </row>
    <row r="104" spans="1:29">
      <c r="A104" s="29" t="s">
        <v>107</v>
      </c>
      <c r="B104" s="29" t="s">
        <v>296</v>
      </c>
      <c r="C104" s="30" t="s">
        <v>297</v>
      </c>
      <c r="D104" s="29" t="s">
        <v>301</v>
      </c>
      <c r="E104" s="44">
        <v>0</v>
      </c>
      <c r="F104" s="44">
        <v>0.376</v>
      </c>
      <c r="G104" s="31">
        <v>267.77</v>
      </c>
      <c r="H104" s="56">
        <v>512.33999999999992</v>
      </c>
      <c r="I104" s="31">
        <f t="shared" si="27"/>
        <v>507.75999999999993</v>
      </c>
      <c r="J104" s="34">
        <v>365.43</v>
      </c>
      <c r="K104" s="34">
        <v>10.5</v>
      </c>
      <c r="L104" s="34">
        <v>1.87</v>
      </c>
      <c r="M104" s="34">
        <v>11.44</v>
      </c>
      <c r="N104" s="34">
        <v>9.52</v>
      </c>
      <c r="O104">
        <v>2.29</v>
      </c>
      <c r="P104" s="56">
        <f t="shared" si="22"/>
        <v>9.57</v>
      </c>
      <c r="Q104" s="56">
        <f t="shared" si="23"/>
        <v>7.6499999999999995</v>
      </c>
      <c r="R104" s="61">
        <f t="shared" si="28"/>
        <v>290.28432601880871</v>
      </c>
      <c r="S104" s="61">
        <f t="shared" si="24"/>
        <v>8.3934169278996844</v>
      </c>
      <c r="T104" s="61">
        <f t="shared" si="29"/>
        <v>0</v>
      </c>
      <c r="U104" s="61">
        <f t="shared" si="30"/>
        <v>4.4797012138188617</v>
      </c>
      <c r="V104" s="61">
        <f t="shared" si="25"/>
        <v>0</v>
      </c>
      <c r="W104" s="61">
        <f t="shared" si="26"/>
        <v>5.4868651798272046</v>
      </c>
      <c r="X104" s="29"/>
      <c r="Y104" s="31"/>
      <c r="AA104" s="31"/>
      <c r="AB104" s="31"/>
      <c r="AC104" s="31"/>
    </row>
    <row r="105" spans="1:29" s="75" customFormat="1">
      <c r="A105" s="29" t="s">
        <v>111</v>
      </c>
      <c r="B105" s="29" t="s">
        <v>296</v>
      </c>
      <c r="C105" s="30" t="s">
        <v>297</v>
      </c>
      <c r="D105" s="29" t="s">
        <v>301</v>
      </c>
      <c r="E105" s="44">
        <v>0</v>
      </c>
      <c r="F105" s="44">
        <v>0.47099999999999997</v>
      </c>
      <c r="G105" s="31">
        <v>172.11</v>
      </c>
      <c r="H105" s="56">
        <v>468.21000000000004</v>
      </c>
      <c r="I105" s="31">
        <f t="shared" si="27"/>
        <v>463.63000000000005</v>
      </c>
      <c r="J105" s="34">
        <v>338.28</v>
      </c>
      <c r="K105" s="34">
        <v>10.3</v>
      </c>
      <c r="L105" s="34">
        <v>1.84</v>
      </c>
      <c r="M105" s="34">
        <v>9.67</v>
      </c>
      <c r="N105" s="34">
        <v>7.74</v>
      </c>
      <c r="O105">
        <v>2.29</v>
      </c>
      <c r="P105" s="56">
        <f t="shared" si="22"/>
        <v>7.83</v>
      </c>
      <c r="Q105" s="56">
        <f t="shared" si="23"/>
        <v>5.9</v>
      </c>
      <c r="R105" s="61">
        <f t="shared" si="28"/>
        <v>253.17254150702425</v>
      </c>
      <c r="S105" s="61">
        <f t="shared" si="24"/>
        <v>7.7611749680715212</v>
      </c>
      <c r="T105" s="61">
        <f t="shared" si="29"/>
        <v>0</v>
      </c>
      <c r="U105" s="61">
        <f t="shared" si="30"/>
        <v>6.0686687510284667</v>
      </c>
      <c r="V105" s="61">
        <f t="shared" si="25"/>
        <v>0</v>
      </c>
      <c r="W105" s="61">
        <f t="shared" si="26"/>
        <v>6.4827860390807412</v>
      </c>
      <c r="X105" s="29"/>
      <c r="Y105" s="31"/>
      <c r="Z105"/>
      <c r="AA105" s="31"/>
      <c r="AB105" s="31"/>
      <c r="AC105" s="31"/>
    </row>
    <row r="106" spans="1:29">
      <c r="A106" s="29" t="s">
        <v>115</v>
      </c>
      <c r="B106" s="29" t="s">
        <v>296</v>
      </c>
      <c r="C106" s="30" t="s">
        <v>297</v>
      </c>
      <c r="D106" s="29" t="s">
        <v>301</v>
      </c>
      <c r="E106" s="44">
        <v>0</v>
      </c>
      <c r="F106" s="44">
        <v>0.39500000000000002</v>
      </c>
      <c r="G106" s="31">
        <v>180.13</v>
      </c>
      <c r="H106" s="56">
        <v>322.21000000000004</v>
      </c>
      <c r="I106" s="31">
        <f t="shared" si="27"/>
        <v>317.63000000000005</v>
      </c>
      <c r="J106" s="34">
        <v>257.27</v>
      </c>
      <c r="K106" s="34">
        <v>10.02</v>
      </c>
      <c r="L106" s="34">
        <v>1.77</v>
      </c>
      <c r="M106" s="34">
        <v>12.62</v>
      </c>
      <c r="N106" s="34">
        <v>11.1</v>
      </c>
      <c r="O106">
        <v>2.29</v>
      </c>
      <c r="P106" s="56">
        <f t="shared" si="22"/>
        <v>10.85</v>
      </c>
      <c r="Q106" s="56">
        <f t="shared" si="23"/>
        <v>9.33</v>
      </c>
      <c r="R106" s="61">
        <f t="shared" si="28"/>
        <v>219.25929953917051</v>
      </c>
      <c r="S106" s="61">
        <f t="shared" si="24"/>
        <v>8.6162764976958517</v>
      </c>
      <c r="T106" s="61">
        <f t="shared" si="29"/>
        <v>0</v>
      </c>
      <c r="U106" s="61">
        <f t="shared" si="30"/>
        <v>4.5843468475695994</v>
      </c>
      <c r="V106" s="61">
        <f t="shared" si="25"/>
        <v>0</v>
      </c>
      <c r="W106" s="61">
        <f t="shared" si="26"/>
        <v>4.241184298070527</v>
      </c>
      <c r="X106" s="29"/>
      <c r="Y106" s="31"/>
      <c r="AA106" s="31"/>
      <c r="AB106" s="31"/>
      <c r="AC106" s="31"/>
    </row>
    <row r="107" spans="1:29">
      <c r="A107" s="29" t="s">
        <v>119</v>
      </c>
      <c r="B107" s="29" t="s">
        <v>296</v>
      </c>
      <c r="C107" s="30" t="s">
        <v>297</v>
      </c>
      <c r="D107" s="29" t="s">
        <v>301</v>
      </c>
      <c r="E107" s="44">
        <v>0</v>
      </c>
      <c r="F107" s="44">
        <v>0.47899999999999998</v>
      </c>
      <c r="G107" s="31">
        <v>191.21</v>
      </c>
      <c r="H107" s="56">
        <v>411.76</v>
      </c>
      <c r="I107" s="31">
        <f t="shared" si="27"/>
        <v>407.18</v>
      </c>
      <c r="J107" s="34">
        <v>283.08999999999997</v>
      </c>
      <c r="K107" s="34">
        <v>10.18</v>
      </c>
      <c r="L107" s="34">
        <v>1.77</v>
      </c>
      <c r="M107" s="34">
        <v>11.21</v>
      </c>
      <c r="N107" s="34">
        <v>7.48</v>
      </c>
      <c r="O107">
        <v>2.29</v>
      </c>
      <c r="P107" s="56">
        <f t="shared" si="22"/>
        <v>9.4400000000000013</v>
      </c>
      <c r="Q107" s="56">
        <f t="shared" si="23"/>
        <v>5.7100000000000009</v>
      </c>
      <c r="R107" s="61">
        <f t="shared" si="28"/>
        <v>169.84830508474573</v>
      </c>
      <c r="S107" s="61">
        <f t="shared" si="24"/>
        <v>6.1576059322033903</v>
      </c>
      <c r="T107" s="61">
        <f t="shared" si="29"/>
        <v>0</v>
      </c>
      <c r="U107" s="61">
        <f t="shared" si="30"/>
        <v>7.7789973128176184</v>
      </c>
      <c r="V107" s="61">
        <f t="shared" si="25"/>
        <v>0</v>
      </c>
      <c r="W107" s="61">
        <f t="shared" si="26"/>
        <v>5.5748924423665152</v>
      </c>
      <c r="X107" s="29"/>
      <c r="Y107" s="31"/>
      <c r="AA107" s="31"/>
      <c r="AB107" s="31"/>
      <c r="AC107" s="31"/>
    </row>
    <row r="108" spans="1:29">
      <c r="A108" s="29" t="s">
        <v>122</v>
      </c>
      <c r="B108" s="29" t="s">
        <v>296</v>
      </c>
      <c r="C108" s="30" t="s">
        <v>297</v>
      </c>
      <c r="D108" s="29" t="s">
        <v>301</v>
      </c>
      <c r="E108" s="44">
        <v>0</v>
      </c>
      <c r="F108" s="44">
        <v>0.46799999999999997</v>
      </c>
      <c r="G108" s="31">
        <v>281.75</v>
      </c>
      <c r="H108" s="56">
        <v>455.49</v>
      </c>
      <c r="I108" s="31">
        <f t="shared" si="27"/>
        <v>450.91</v>
      </c>
      <c r="J108" s="34">
        <v>338.99</v>
      </c>
      <c r="K108" s="34">
        <v>11.23</v>
      </c>
      <c r="L108" s="34">
        <v>1.7</v>
      </c>
      <c r="M108" s="34">
        <v>11.22</v>
      </c>
      <c r="N108" s="34">
        <v>7.6</v>
      </c>
      <c r="O108">
        <v>2.29</v>
      </c>
      <c r="P108" s="56">
        <f t="shared" si="22"/>
        <v>9.5200000000000014</v>
      </c>
      <c r="Q108" s="56">
        <f t="shared" si="23"/>
        <v>5.8999999999999995</v>
      </c>
      <c r="R108" s="61">
        <f t="shared" si="28"/>
        <v>208.66911764705875</v>
      </c>
      <c r="S108" s="61">
        <f t="shared" si="24"/>
        <v>6.9597689075630234</v>
      </c>
      <c r="T108" s="61">
        <f t="shared" si="29"/>
        <v>0</v>
      </c>
      <c r="U108" s="61">
        <f t="shared" si="30"/>
        <v>6.7243611995713684</v>
      </c>
      <c r="V108" s="61">
        <f t="shared" si="25"/>
        <v>0</v>
      </c>
      <c r="W108" s="61">
        <f t="shared" si="26"/>
        <v>5.9205338322982071</v>
      </c>
      <c r="X108" s="29"/>
      <c r="Y108" s="31"/>
      <c r="AA108" s="31"/>
      <c r="AB108" s="31"/>
      <c r="AC108" s="31"/>
    </row>
    <row r="109" spans="1:29">
      <c r="A109" s="29" t="s">
        <v>125</v>
      </c>
      <c r="B109" s="29" t="s">
        <v>296</v>
      </c>
      <c r="C109" s="30" t="s">
        <v>297</v>
      </c>
      <c r="D109" s="29" t="s">
        <v>301</v>
      </c>
      <c r="E109" s="44">
        <v>0</v>
      </c>
      <c r="F109" s="44">
        <v>0.51100000000000001</v>
      </c>
      <c r="G109" s="31">
        <v>91.91</v>
      </c>
      <c r="H109" s="56">
        <v>274.86</v>
      </c>
      <c r="I109" s="31">
        <f t="shared" si="27"/>
        <v>270.28000000000003</v>
      </c>
      <c r="J109" s="34">
        <v>240.34</v>
      </c>
      <c r="K109" s="34">
        <v>10.65</v>
      </c>
      <c r="L109" s="34">
        <v>1.82</v>
      </c>
      <c r="M109" s="34">
        <v>11.56</v>
      </c>
      <c r="N109" s="34">
        <v>7.63</v>
      </c>
      <c r="O109">
        <v>2.29</v>
      </c>
      <c r="P109" s="56">
        <f t="shared" ref="P109:P140" si="31">$M109-$L109</f>
        <v>9.74</v>
      </c>
      <c r="Q109" s="56">
        <f t="shared" ref="Q109:Q140" si="32">$N109-$L109</f>
        <v>5.81</v>
      </c>
      <c r="R109" s="61">
        <f t="shared" si="28"/>
        <v>141.9990246406571</v>
      </c>
      <c r="S109" s="61">
        <f t="shared" ref="S109:S140" si="33">$K109*$Q109/$P109</f>
        <v>6.3528234086242295</v>
      </c>
      <c r="T109" s="61">
        <f t="shared" si="29"/>
        <v>0</v>
      </c>
      <c r="U109" s="61">
        <f t="shared" si="30"/>
        <v>8.0436676282595183</v>
      </c>
      <c r="V109" s="61">
        <f t="shared" ref="V109:V140" si="34">(T109*R109)/237</f>
        <v>0</v>
      </c>
      <c r="W109" s="61">
        <f t="shared" ref="W109:W140" si="35">(U109*R109)/237</f>
        <v>4.8193795685505449</v>
      </c>
      <c r="X109" s="29"/>
      <c r="Y109" s="31"/>
      <c r="AA109" s="31"/>
      <c r="AB109" s="31"/>
      <c r="AC109" s="31"/>
    </row>
    <row r="110" spans="1:29">
      <c r="A110" s="29" t="s">
        <v>128</v>
      </c>
      <c r="B110" s="29" t="s">
        <v>296</v>
      </c>
      <c r="C110" s="30" t="s">
        <v>297</v>
      </c>
      <c r="D110" s="29" t="s">
        <v>301</v>
      </c>
      <c r="E110" s="44">
        <v>0</v>
      </c>
      <c r="F110" s="44">
        <v>0.76700000000000002</v>
      </c>
      <c r="G110" s="31">
        <v>70.39</v>
      </c>
      <c r="H110" s="56">
        <v>113.14</v>
      </c>
      <c r="I110" s="31">
        <f t="shared" si="27"/>
        <v>108.56</v>
      </c>
      <c r="J110" s="34">
        <v>91.36</v>
      </c>
      <c r="K110" s="34">
        <v>10.82</v>
      </c>
      <c r="L110" s="34">
        <v>1.88</v>
      </c>
      <c r="M110" s="34">
        <v>11.31</v>
      </c>
      <c r="N110" s="34">
        <v>6.58</v>
      </c>
      <c r="O110">
        <v>2.29</v>
      </c>
      <c r="P110" s="56">
        <f t="shared" si="31"/>
        <v>9.43</v>
      </c>
      <c r="Q110" s="56">
        <f t="shared" si="32"/>
        <v>4.7</v>
      </c>
      <c r="R110" s="61">
        <f t="shared" si="28"/>
        <v>44.393319194061505</v>
      </c>
      <c r="S110" s="61">
        <f t="shared" si="33"/>
        <v>5.3927889713679757</v>
      </c>
      <c r="T110" s="61">
        <f t="shared" si="29"/>
        <v>0</v>
      </c>
      <c r="U110" s="61">
        <f t="shared" si="30"/>
        <v>14.222696346403426</v>
      </c>
      <c r="V110" s="61">
        <f t="shared" si="34"/>
        <v>0</v>
      </c>
      <c r="W110" s="61">
        <f t="shared" si="35"/>
        <v>2.6641042139497872</v>
      </c>
      <c r="X110" s="29"/>
      <c r="Y110" s="31"/>
      <c r="AA110" s="31"/>
      <c r="AB110" s="31"/>
      <c r="AC110" s="31"/>
    </row>
    <row r="111" spans="1:29">
      <c r="A111" s="29" t="s">
        <v>131</v>
      </c>
      <c r="B111" s="29" t="s">
        <v>296</v>
      </c>
      <c r="C111" s="30" t="s">
        <v>297</v>
      </c>
      <c r="D111" s="29" t="s">
        <v>301</v>
      </c>
      <c r="E111" s="44">
        <v>0</v>
      </c>
      <c r="F111" s="44">
        <v>0.40400000000000003</v>
      </c>
      <c r="G111" s="31">
        <v>169.25</v>
      </c>
      <c r="H111" s="56">
        <v>203.53</v>
      </c>
      <c r="I111" s="31">
        <f t="shared" si="27"/>
        <v>198.95</v>
      </c>
      <c r="J111" s="34">
        <v>134.79</v>
      </c>
      <c r="K111" s="34">
        <v>12.06</v>
      </c>
      <c r="L111" s="34">
        <v>1.8</v>
      </c>
      <c r="M111" s="34">
        <v>11.79</v>
      </c>
      <c r="N111" s="34">
        <v>7.04</v>
      </c>
      <c r="O111">
        <v>2.29</v>
      </c>
      <c r="P111" s="56">
        <f t="shared" si="31"/>
        <v>9.9899999999999984</v>
      </c>
      <c r="Q111" s="56">
        <f t="shared" si="32"/>
        <v>5.24</v>
      </c>
      <c r="R111" s="61">
        <f t="shared" si="28"/>
        <v>69.499499499499521</v>
      </c>
      <c r="S111" s="61">
        <f t="shared" si="33"/>
        <v>6.3257657657657669</v>
      </c>
      <c r="T111" s="61">
        <f t="shared" si="29"/>
        <v>0</v>
      </c>
      <c r="U111" s="61">
        <f t="shared" si="30"/>
        <v>6.38657855759371</v>
      </c>
      <c r="V111" s="61">
        <f t="shared" si="34"/>
        <v>0</v>
      </c>
      <c r="W111" s="61">
        <f t="shared" si="35"/>
        <v>1.8728439378354365</v>
      </c>
      <c r="X111" s="29"/>
      <c r="Y111" s="31"/>
      <c r="AA111" s="31"/>
      <c r="AB111" s="31"/>
      <c r="AC111" s="31"/>
    </row>
    <row r="112" spans="1:29">
      <c r="A112" s="29" t="s">
        <v>134</v>
      </c>
      <c r="B112" s="29" t="s">
        <v>296</v>
      </c>
      <c r="C112" s="30" t="s">
        <v>297</v>
      </c>
      <c r="D112" s="29" t="s">
        <v>301</v>
      </c>
      <c r="E112" s="44">
        <v>0</v>
      </c>
      <c r="F112" s="44">
        <v>0.51100000000000001</v>
      </c>
      <c r="G112" s="31">
        <v>211.54</v>
      </c>
      <c r="H112" s="56">
        <v>309.24</v>
      </c>
      <c r="I112" s="31">
        <f t="shared" si="27"/>
        <v>304.66000000000003</v>
      </c>
      <c r="J112" s="34">
        <v>325.7</v>
      </c>
      <c r="K112" s="34">
        <v>10.050000000000001</v>
      </c>
      <c r="L112" s="34">
        <v>1.81</v>
      </c>
      <c r="M112" s="34">
        <v>11.64</v>
      </c>
      <c r="N112" s="34">
        <v>7.76</v>
      </c>
      <c r="O112">
        <v>2.29</v>
      </c>
      <c r="P112" s="56">
        <f t="shared" si="31"/>
        <v>9.83</v>
      </c>
      <c r="Q112" s="56">
        <f t="shared" si="32"/>
        <v>5.9499999999999993</v>
      </c>
      <c r="R112" s="61">
        <f t="shared" si="28"/>
        <v>195.75681586978632</v>
      </c>
      <c r="S112" s="61">
        <f t="shared" si="33"/>
        <v>6.0831637843336726</v>
      </c>
      <c r="T112" s="61">
        <f t="shared" si="29"/>
        <v>0</v>
      </c>
      <c r="U112" s="61">
        <f t="shared" si="30"/>
        <v>8.4002341235001463</v>
      </c>
      <c r="V112" s="61">
        <f t="shared" si="34"/>
        <v>0</v>
      </c>
      <c r="W112" s="61">
        <f t="shared" si="35"/>
        <v>6.9384096395658821</v>
      </c>
      <c r="X112" s="29"/>
      <c r="Y112" s="31"/>
      <c r="AA112" s="31"/>
      <c r="AB112" s="31"/>
      <c r="AC112" s="31"/>
    </row>
    <row r="113" spans="1:29">
      <c r="A113" s="29" t="s">
        <v>137</v>
      </c>
      <c r="B113" s="29" t="s">
        <v>296</v>
      </c>
      <c r="C113" s="30" t="s">
        <v>297</v>
      </c>
      <c r="D113" s="29" t="s">
        <v>301</v>
      </c>
      <c r="E113" s="44">
        <v>0</v>
      </c>
      <c r="F113" s="44">
        <v>0.28700000000000003</v>
      </c>
      <c r="G113" s="31">
        <v>228.92</v>
      </c>
      <c r="H113" s="56">
        <v>360.39</v>
      </c>
      <c r="I113" s="31">
        <f t="shared" si="27"/>
        <v>355.81</v>
      </c>
      <c r="J113" s="34">
        <v>248.1</v>
      </c>
      <c r="K113" s="34">
        <v>11.34</v>
      </c>
      <c r="L113" s="34">
        <v>1.7</v>
      </c>
      <c r="M113" s="34">
        <v>11.66</v>
      </c>
      <c r="N113" s="34">
        <v>8.51</v>
      </c>
      <c r="O113">
        <v>2.29</v>
      </c>
      <c r="P113" s="56">
        <f t="shared" si="31"/>
        <v>9.9600000000000009</v>
      </c>
      <c r="Q113" s="56">
        <f t="shared" si="32"/>
        <v>6.81</v>
      </c>
      <c r="R113" s="61">
        <f t="shared" si="28"/>
        <v>168.06888554216866</v>
      </c>
      <c r="S113" s="61">
        <f t="shared" si="33"/>
        <v>7.7535542168674683</v>
      </c>
      <c r="T113" s="61">
        <f t="shared" si="29"/>
        <v>0</v>
      </c>
      <c r="U113" s="61">
        <f t="shared" si="30"/>
        <v>3.7015282536574765</v>
      </c>
      <c r="V113" s="61">
        <f t="shared" si="34"/>
        <v>0</v>
      </c>
      <c r="W113" s="61">
        <f t="shared" si="35"/>
        <v>2.6249440016669277</v>
      </c>
      <c r="X113" s="29"/>
      <c r="Y113" s="31"/>
      <c r="AA113" s="31"/>
      <c r="AB113" s="31"/>
      <c r="AC113" s="31"/>
    </row>
    <row r="114" spans="1:29">
      <c r="A114" s="29" t="s">
        <v>140</v>
      </c>
      <c r="B114" s="29" t="s">
        <v>296</v>
      </c>
      <c r="C114" s="30" t="s">
        <v>297</v>
      </c>
      <c r="D114" s="29" t="s">
        <v>301</v>
      </c>
      <c r="E114" s="44">
        <v>0</v>
      </c>
      <c r="F114" s="44">
        <v>0.89400000000000002</v>
      </c>
      <c r="G114" s="31">
        <v>177.28</v>
      </c>
      <c r="H114" s="56">
        <v>300.63</v>
      </c>
      <c r="I114" s="31">
        <f t="shared" si="27"/>
        <v>296.05</v>
      </c>
      <c r="J114" s="34">
        <v>204.47</v>
      </c>
      <c r="K114" s="34">
        <v>10.32</v>
      </c>
      <c r="L114" s="34">
        <v>1.74</v>
      </c>
      <c r="M114" s="34">
        <v>11.52</v>
      </c>
      <c r="N114" s="34">
        <v>8.23</v>
      </c>
      <c r="O114">
        <v>2.29</v>
      </c>
      <c r="P114" s="56">
        <f t="shared" si="31"/>
        <v>9.7799999999999994</v>
      </c>
      <c r="Q114" s="56">
        <f t="shared" si="32"/>
        <v>6.49</v>
      </c>
      <c r="R114" s="61">
        <f t="shared" si="28"/>
        <v>134.16648261758692</v>
      </c>
      <c r="S114" s="61">
        <f t="shared" si="33"/>
        <v>6.8483435582822088</v>
      </c>
      <c r="T114" s="61">
        <f t="shared" si="29"/>
        <v>0</v>
      </c>
      <c r="U114" s="61">
        <f t="shared" si="30"/>
        <v>13.054251621456983</v>
      </c>
      <c r="V114" s="61">
        <f t="shared" si="34"/>
        <v>0</v>
      </c>
      <c r="W114" s="61">
        <f t="shared" si="35"/>
        <v>7.3900549504464728</v>
      </c>
      <c r="X114" s="29"/>
      <c r="Y114" s="31"/>
      <c r="AA114" s="31"/>
      <c r="AB114" s="31"/>
      <c r="AC114" s="31"/>
    </row>
    <row r="115" spans="1:29">
      <c r="A115" s="29" t="s">
        <v>143</v>
      </c>
      <c r="B115" s="29" t="s">
        <v>296</v>
      </c>
      <c r="C115" s="30" t="s">
        <v>297</v>
      </c>
      <c r="D115" s="29" t="s">
        <v>301</v>
      </c>
      <c r="E115" s="44">
        <v>0</v>
      </c>
      <c r="F115" s="44">
        <v>0.59099999999999997</v>
      </c>
      <c r="G115" s="31">
        <v>243.02</v>
      </c>
      <c r="H115" s="56">
        <v>400.93</v>
      </c>
      <c r="I115" s="31">
        <f t="shared" si="27"/>
        <v>396.35</v>
      </c>
      <c r="J115" s="34">
        <v>124.87</v>
      </c>
      <c r="K115" s="34">
        <v>11.13</v>
      </c>
      <c r="L115" s="34">
        <v>1.7</v>
      </c>
      <c r="M115" s="34">
        <v>11.9</v>
      </c>
      <c r="N115" s="34">
        <v>7.65</v>
      </c>
      <c r="O115">
        <v>2.29</v>
      </c>
      <c r="P115" s="56">
        <f t="shared" si="31"/>
        <v>10.200000000000001</v>
      </c>
      <c r="Q115" s="56">
        <f t="shared" si="32"/>
        <v>5.95</v>
      </c>
      <c r="R115" s="61">
        <f t="shared" si="28"/>
        <v>71.504999999999995</v>
      </c>
      <c r="S115" s="61">
        <f t="shared" si="33"/>
        <v>6.4924999999999997</v>
      </c>
      <c r="T115" s="61">
        <f t="shared" si="29"/>
        <v>0</v>
      </c>
      <c r="U115" s="61">
        <f t="shared" si="30"/>
        <v>9.1028109356950324</v>
      </c>
      <c r="V115" s="61">
        <f t="shared" si="34"/>
        <v>0</v>
      </c>
      <c r="W115" s="61">
        <f t="shared" si="35"/>
        <v>2.7463987171176085</v>
      </c>
      <c r="X115" s="29"/>
      <c r="Y115" s="31"/>
      <c r="AA115" s="31"/>
      <c r="AB115" s="31"/>
      <c r="AC115" s="31"/>
    </row>
    <row r="116" spans="1:29">
      <c r="A116" s="29" t="s">
        <v>149</v>
      </c>
      <c r="B116" s="29" t="s">
        <v>296</v>
      </c>
      <c r="C116" s="30" t="s">
        <v>297</v>
      </c>
      <c r="D116" s="29" t="s">
        <v>301</v>
      </c>
      <c r="E116" s="44">
        <v>0</v>
      </c>
      <c r="F116" s="44">
        <v>0.34399999999999997</v>
      </c>
      <c r="G116" s="31">
        <v>117.68</v>
      </c>
      <c r="H116" s="56">
        <v>117.68</v>
      </c>
      <c r="I116" s="31">
        <f t="shared" si="27"/>
        <v>113.10000000000001</v>
      </c>
      <c r="J116" s="34">
        <v>32.58</v>
      </c>
      <c r="K116" s="34">
        <v>10.49</v>
      </c>
      <c r="L116" s="34">
        <v>1.8</v>
      </c>
      <c r="M116" s="34">
        <v>11.68</v>
      </c>
      <c r="N116" s="34">
        <v>6.91</v>
      </c>
      <c r="O116">
        <v>2.29</v>
      </c>
      <c r="P116" s="56">
        <f t="shared" si="31"/>
        <v>9.879999999999999</v>
      </c>
      <c r="Q116" s="56">
        <f t="shared" si="32"/>
        <v>5.1100000000000003</v>
      </c>
      <c r="R116" s="61">
        <f t="shared" si="28"/>
        <v>15.666184210526318</v>
      </c>
      <c r="S116" s="61">
        <f t="shared" si="33"/>
        <v>5.4254959514170045</v>
      </c>
      <c r="T116" s="61">
        <f t="shared" si="29"/>
        <v>0</v>
      </c>
      <c r="U116" s="61">
        <f t="shared" si="30"/>
        <v>6.3404341848261039</v>
      </c>
      <c r="V116" s="61">
        <f t="shared" si="34"/>
        <v>0</v>
      </c>
      <c r="W116" s="61">
        <f t="shared" si="35"/>
        <v>0.41911565364643044</v>
      </c>
      <c r="X116" s="29"/>
      <c r="Y116" s="31"/>
      <c r="AA116" s="31"/>
      <c r="AB116" s="31"/>
      <c r="AC116" s="31"/>
    </row>
    <row r="117" spans="1:29">
      <c r="A117" s="29" t="s">
        <v>153</v>
      </c>
      <c r="B117" s="29" t="s">
        <v>296</v>
      </c>
      <c r="C117" s="30" t="s">
        <v>297</v>
      </c>
      <c r="D117" s="29" t="s">
        <v>301</v>
      </c>
      <c r="E117" s="44">
        <v>0</v>
      </c>
      <c r="F117" s="44">
        <v>0.71</v>
      </c>
      <c r="G117" s="31">
        <v>160.77000000000001</v>
      </c>
      <c r="H117" s="56">
        <v>448.73</v>
      </c>
      <c r="I117" s="31">
        <f t="shared" si="27"/>
        <v>444.15000000000003</v>
      </c>
      <c r="J117" s="34">
        <v>138.54</v>
      </c>
      <c r="K117" s="34">
        <v>10.08</v>
      </c>
      <c r="L117" s="34">
        <v>1.82</v>
      </c>
      <c r="M117" s="34">
        <v>11.63</v>
      </c>
      <c r="N117" s="34">
        <v>8.1999999999999993</v>
      </c>
      <c r="O117">
        <v>2.29</v>
      </c>
      <c r="P117" s="56">
        <f t="shared" si="31"/>
        <v>9.81</v>
      </c>
      <c r="Q117" s="56">
        <f t="shared" si="32"/>
        <v>6.379999999999999</v>
      </c>
      <c r="R117" s="61">
        <f t="shared" si="28"/>
        <v>88.611111111111086</v>
      </c>
      <c r="S117" s="61">
        <f t="shared" si="33"/>
        <v>6.555596330275228</v>
      </c>
      <c r="T117" s="61">
        <f t="shared" si="29"/>
        <v>0</v>
      </c>
      <c r="U117" s="61">
        <f t="shared" si="30"/>
        <v>10.830441110613524</v>
      </c>
      <c r="V117" s="61">
        <f t="shared" si="34"/>
        <v>0</v>
      </c>
      <c r="W117" s="61">
        <f t="shared" si="35"/>
        <v>4.0493562052106347</v>
      </c>
      <c r="X117" s="29"/>
      <c r="Y117" s="31"/>
      <c r="AA117" s="31"/>
      <c r="AB117" s="31"/>
      <c r="AC117" s="31"/>
    </row>
    <row r="118" spans="1:29">
      <c r="A118" s="29" t="s">
        <v>157</v>
      </c>
      <c r="B118" s="29" t="s">
        <v>296</v>
      </c>
      <c r="C118" s="30" t="s">
        <v>297</v>
      </c>
      <c r="D118" s="29" t="s">
        <v>301</v>
      </c>
      <c r="E118" s="44">
        <v>0</v>
      </c>
      <c r="F118" s="44">
        <v>0.53</v>
      </c>
      <c r="G118" s="31">
        <v>219.87</v>
      </c>
      <c r="H118" s="56">
        <v>434.44</v>
      </c>
      <c r="I118" s="31">
        <f t="shared" si="27"/>
        <v>429.86</v>
      </c>
      <c r="J118" s="34">
        <v>285.05</v>
      </c>
      <c r="K118" s="34">
        <v>12.38</v>
      </c>
      <c r="L118" s="34">
        <v>1.9</v>
      </c>
      <c r="M118" s="34">
        <v>11.44</v>
      </c>
      <c r="N118" s="34">
        <v>8.14</v>
      </c>
      <c r="O118">
        <v>2.29</v>
      </c>
      <c r="P118" s="56">
        <f t="shared" si="31"/>
        <v>9.5399999999999991</v>
      </c>
      <c r="Q118" s="56">
        <f t="shared" si="32"/>
        <v>6.24</v>
      </c>
      <c r="R118" s="61">
        <f t="shared" si="28"/>
        <v>184.94993710691824</v>
      </c>
      <c r="S118" s="61">
        <f t="shared" si="33"/>
        <v>8.097610062893084</v>
      </c>
      <c r="T118" s="61">
        <f t="shared" si="29"/>
        <v>0</v>
      </c>
      <c r="U118" s="61">
        <f t="shared" si="30"/>
        <v>6.5451410463526765</v>
      </c>
      <c r="V118" s="61">
        <f t="shared" si="34"/>
        <v>0</v>
      </c>
      <c r="W118" s="61">
        <f t="shared" si="35"/>
        <v>5.1076937758600698</v>
      </c>
      <c r="X118" s="29"/>
      <c r="Y118" s="31"/>
      <c r="AA118" s="31"/>
      <c r="AB118" s="31"/>
      <c r="AC118" s="31"/>
    </row>
    <row r="119" spans="1:29">
      <c r="A119" s="29" t="s">
        <v>161</v>
      </c>
      <c r="B119" s="29" t="s">
        <v>296</v>
      </c>
      <c r="C119" s="30" t="s">
        <v>297</v>
      </c>
      <c r="D119" s="29" t="s">
        <v>301</v>
      </c>
      <c r="E119" s="44">
        <v>0</v>
      </c>
      <c r="F119" s="44">
        <v>0.55299999999999994</v>
      </c>
      <c r="G119" s="31">
        <v>158.75</v>
      </c>
      <c r="H119" s="56">
        <v>351.03</v>
      </c>
      <c r="I119" s="31">
        <f t="shared" si="27"/>
        <v>346.45</v>
      </c>
      <c r="J119" s="34">
        <v>211.72</v>
      </c>
      <c r="K119" s="34">
        <v>10.71</v>
      </c>
      <c r="L119" s="34">
        <v>1.74</v>
      </c>
      <c r="M119" s="34">
        <v>12.29</v>
      </c>
      <c r="N119" s="34">
        <v>9.67</v>
      </c>
      <c r="O119">
        <v>2.29</v>
      </c>
      <c r="P119" s="56">
        <f t="shared" si="31"/>
        <v>10.549999999999999</v>
      </c>
      <c r="Q119" s="56">
        <f t="shared" si="32"/>
        <v>7.93</v>
      </c>
      <c r="R119" s="61">
        <f t="shared" si="28"/>
        <v>157.41989573459716</v>
      </c>
      <c r="S119" s="61">
        <f t="shared" si="33"/>
        <v>8.0502654028436034</v>
      </c>
      <c r="T119" s="61">
        <f t="shared" si="29"/>
        <v>0</v>
      </c>
      <c r="U119" s="61">
        <f t="shared" si="30"/>
        <v>6.8693387401198382</v>
      </c>
      <c r="V119" s="61">
        <f t="shared" si="34"/>
        <v>0</v>
      </c>
      <c r="W119" s="61">
        <f t="shared" si="35"/>
        <v>4.5627450980392155</v>
      </c>
      <c r="X119" s="29"/>
      <c r="Y119" s="31"/>
      <c r="AA119" s="31"/>
      <c r="AB119" s="31"/>
      <c r="AC119" s="31"/>
    </row>
    <row r="120" spans="1:29">
      <c r="A120" s="29" t="s">
        <v>165</v>
      </c>
      <c r="B120" s="29" t="s">
        <v>296</v>
      </c>
      <c r="C120" s="30" t="s">
        <v>297</v>
      </c>
      <c r="D120" s="29" t="s">
        <v>301</v>
      </c>
      <c r="E120" s="44">
        <v>0</v>
      </c>
      <c r="F120" s="44">
        <v>0.47100000000000003</v>
      </c>
      <c r="G120" s="31">
        <v>338.17</v>
      </c>
      <c r="H120" s="56">
        <v>538.83000000000004</v>
      </c>
      <c r="I120" s="31">
        <f t="shared" si="27"/>
        <v>534.25</v>
      </c>
      <c r="J120" s="34">
        <v>392.73</v>
      </c>
      <c r="K120" s="34">
        <v>10.15</v>
      </c>
      <c r="L120" s="34">
        <v>1.86</v>
      </c>
      <c r="M120" s="34">
        <v>13.32</v>
      </c>
      <c r="N120" s="34">
        <v>10.029999999999999</v>
      </c>
      <c r="O120">
        <v>2.29</v>
      </c>
      <c r="P120" s="56">
        <f t="shared" si="31"/>
        <v>11.46</v>
      </c>
      <c r="Q120" s="56">
        <f t="shared" si="32"/>
        <v>8.17</v>
      </c>
      <c r="R120" s="61">
        <f t="shared" si="28"/>
        <v>278.35033158813263</v>
      </c>
      <c r="S120" s="61">
        <f t="shared" si="33"/>
        <v>7.2360820244328092</v>
      </c>
      <c r="T120" s="61">
        <f t="shared" si="29"/>
        <v>0</v>
      </c>
      <c r="U120" s="61">
        <f t="shared" si="30"/>
        <v>6.5090472773754762</v>
      </c>
      <c r="V120" s="61">
        <f t="shared" si="34"/>
        <v>0</v>
      </c>
      <c r="W120" s="61">
        <f t="shared" si="35"/>
        <v>7.6447066159506152</v>
      </c>
      <c r="X120" s="29"/>
      <c r="Y120" s="31"/>
      <c r="AA120" s="31"/>
      <c r="AB120" s="31"/>
      <c r="AC120" s="31"/>
    </row>
    <row r="121" spans="1:29">
      <c r="A121" s="29" t="s">
        <v>314</v>
      </c>
      <c r="B121" s="29" t="s">
        <v>296</v>
      </c>
      <c r="C121" s="30" t="s">
        <v>297</v>
      </c>
      <c r="D121" s="29" t="s">
        <v>301</v>
      </c>
      <c r="E121" s="44">
        <v>0</v>
      </c>
      <c r="F121" s="44">
        <v>0.311</v>
      </c>
      <c r="G121" s="31">
        <v>102.85</v>
      </c>
      <c r="H121" s="56">
        <v>266.23</v>
      </c>
      <c r="I121" s="31">
        <f t="shared" si="27"/>
        <v>261.65000000000003</v>
      </c>
      <c r="J121" s="34">
        <v>141.35</v>
      </c>
      <c r="K121" s="34">
        <v>11.58</v>
      </c>
      <c r="L121" s="34">
        <v>1.87</v>
      </c>
      <c r="M121" s="34">
        <v>14.14</v>
      </c>
      <c r="N121" s="34">
        <v>9.8000000000000007</v>
      </c>
      <c r="O121">
        <v>2.29</v>
      </c>
      <c r="P121" s="56">
        <f t="shared" si="31"/>
        <v>12.27</v>
      </c>
      <c r="Q121" s="56">
        <f t="shared" si="32"/>
        <v>7.9300000000000006</v>
      </c>
      <c r="R121" s="61">
        <f t="shared" si="28"/>
        <v>89.873333333333349</v>
      </c>
      <c r="S121" s="61">
        <f t="shared" si="33"/>
        <v>7.4840586797066022</v>
      </c>
      <c r="T121" s="61">
        <f t="shared" si="29"/>
        <v>0</v>
      </c>
      <c r="U121" s="61">
        <f t="shared" si="30"/>
        <v>4.1554992192043079</v>
      </c>
      <c r="V121" s="61">
        <f t="shared" si="34"/>
        <v>0</v>
      </c>
      <c r="W121" s="61">
        <f t="shared" si="35"/>
        <v>1.5758167362614144</v>
      </c>
      <c r="X121" s="29"/>
      <c r="Y121" s="31"/>
      <c r="AA121" s="31"/>
      <c r="AB121" s="31"/>
      <c r="AC121" s="31"/>
    </row>
    <row r="122" spans="1:29">
      <c r="A122" s="29" t="s">
        <v>315</v>
      </c>
      <c r="B122" s="29" t="s">
        <v>296</v>
      </c>
      <c r="C122" s="30" t="s">
        <v>297</v>
      </c>
      <c r="D122" s="29" t="s">
        <v>301</v>
      </c>
      <c r="E122" s="44">
        <v>0</v>
      </c>
      <c r="F122" s="44">
        <v>0.51300000000000001</v>
      </c>
      <c r="G122" s="31">
        <v>257.89</v>
      </c>
      <c r="H122" s="56">
        <v>318.74</v>
      </c>
      <c r="I122" s="31">
        <f t="shared" si="27"/>
        <v>314.16000000000003</v>
      </c>
      <c r="J122" s="34">
        <v>172.67</v>
      </c>
      <c r="K122" s="34">
        <v>10.57</v>
      </c>
      <c r="L122" s="34">
        <v>1.69</v>
      </c>
      <c r="M122" s="34">
        <v>11.65</v>
      </c>
      <c r="N122" s="34">
        <v>8.06</v>
      </c>
      <c r="O122">
        <v>2.29</v>
      </c>
      <c r="P122" s="56">
        <f t="shared" si="31"/>
        <v>9.9600000000000009</v>
      </c>
      <c r="Q122" s="56">
        <f t="shared" si="32"/>
        <v>6.370000000000001</v>
      </c>
      <c r="R122" s="61">
        <f t="shared" si="28"/>
        <v>108.96793172690765</v>
      </c>
      <c r="S122" s="61">
        <f t="shared" si="33"/>
        <v>6.7601305220883541</v>
      </c>
      <c r="T122" s="61">
        <f t="shared" si="29"/>
        <v>0</v>
      </c>
      <c r="U122" s="61">
        <f t="shared" si="30"/>
        <v>7.5886108755415425</v>
      </c>
      <c r="V122" s="61">
        <f t="shared" si="34"/>
        <v>0</v>
      </c>
      <c r="W122" s="61">
        <f t="shared" si="35"/>
        <v>3.4890938050129945</v>
      </c>
      <c r="X122" s="29"/>
      <c r="Y122" s="31"/>
      <c r="AA122" s="31"/>
      <c r="AB122" s="31"/>
      <c r="AC122" s="31"/>
    </row>
    <row r="123" spans="1:29">
      <c r="A123" s="29" t="s">
        <v>316</v>
      </c>
      <c r="B123" s="29" t="s">
        <v>296</v>
      </c>
      <c r="C123" s="30" t="s">
        <v>297</v>
      </c>
      <c r="D123" s="29" t="s">
        <v>301</v>
      </c>
      <c r="E123" s="44">
        <v>0</v>
      </c>
      <c r="F123" s="44">
        <v>0.46700000000000003</v>
      </c>
      <c r="G123" s="31">
        <v>95.73</v>
      </c>
      <c r="H123" s="56">
        <v>129.05000000000001</v>
      </c>
      <c r="I123" s="31">
        <f t="shared" si="27"/>
        <v>124.47000000000001</v>
      </c>
      <c r="J123" s="34">
        <v>74.56</v>
      </c>
      <c r="K123" s="34">
        <v>10.65</v>
      </c>
      <c r="L123" s="34">
        <v>1.78</v>
      </c>
      <c r="M123" s="34">
        <v>17.12</v>
      </c>
      <c r="N123" s="34">
        <v>11.99</v>
      </c>
      <c r="O123">
        <v>2.29</v>
      </c>
      <c r="P123" s="56">
        <f t="shared" si="31"/>
        <v>15.340000000000002</v>
      </c>
      <c r="Q123" s="56">
        <f t="shared" si="32"/>
        <v>10.210000000000001</v>
      </c>
      <c r="R123" s="61">
        <f t="shared" si="28"/>
        <v>48.101479791395043</v>
      </c>
      <c r="S123" s="61">
        <f t="shared" si="33"/>
        <v>7.0884289439374184</v>
      </c>
      <c r="T123" s="61">
        <f t="shared" si="29"/>
        <v>0</v>
      </c>
      <c r="U123" s="61">
        <f t="shared" si="30"/>
        <v>6.5882017537809299</v>
      </c>
      <c r="V123" s="61">
        <f t="shared" si="34"/>
        <v>0</v>
      </c>
      <c r="W123" s="61">
        <f t="shared" si="35"/>
        <v>1.3371403102157249</v>
      </c>
      <c r="X123" s="29"/>
      <c r="Y123" s="31"/>
      <c r="AA123" s="31"/>
      <c r="AB123" s="31"/>
      <c r="AC123" s="31"/>
    </row>
    <row r="124" spans="1:29">
      <c r="A124" s="29" t="s">
        <v>317</v>
      </c>
      <c r="B124" s="29" t="s">
        <v>296</v>
      </c>
      <c r="C124" s="30" t="s">
        <v>297</v>
      </c>
      <c r="D124" s="29" t="s">
        <v>301</v>
      </c>
      <c r="E124" s="44">
        <v>0</v>
      </c>
      <c r="F124" s="44">
        <v>0.78</v>
      </c>
      <c r="G124" s="31">
        <v>293.5</v>
      </c>
      <c r="H124" s="56">
        <v>473.43</v>
      </c>
      <c r="I124" s="31">
        <f t="shared" si="27"/>
        <v>468.85</v>
      </c>
      <c r="J124" s="34">
        <v>262.79000000000002</v>
      </c>
      <c r="K124" s="34">
        <v>10.5</v>
      </c>
      <c r="L124" s="34">
        <v>1.81</v>
      </c>
      <c r="M124" s="34">
        <v>12.44</v>
      </c>
      <c r="N124" s="34">
        <v>9.61</v>
      </c>
      <c r="O124">
        <v>2.29</v>
      </c>
      <c r="P124" s="56">
        <f t="shared" si="31"/>
        <v>10.629999999999999</v>
      </c>
      <c r="Q124" s="56">
        <f t="shared" si="32"/>
        <v>7.7999999999999989</v>
      </c>
      <c r="R124" s="61">
        <f t="shared" si="28"/>
        <v>191.14769520225775</v>
      </c>
      <c r="S124" s="61">
        <f t="shared" si="33"/>
        <v>7.7046095954844782</v>
      </c>
      <c r="T124" s="61">
        <f t="shared" si="29"/>
        <v>0</v>
      </c>
      <c r="U124" s="61">
        <f t="shared" si="30"/>
        <v>10.123809523809525</v>
      </c>
      <c r="V124" s="61">
        <f t="shared" si="34"/>
        <v>0</v>
      </c>
      <c r="W124" s="61">
        <f t="shared" si="35"/>
        <v>8.1651597347799889</v>
      </c>
      <c r="X124" s="29"/>
      <c r="Y124" s="31"/>
      <c r="AA124" s="31"/>
      <c r="AB124" s="31"/>
      <c r="AC124" s="31"/>
    </row>
    <row r="125" spans="1:29">
      <c r="A125" s="29" t="s">
        <v>185</v>
      </c>
      <c r="B125" s="29" t="s">
        <v>296</v>
      </c>
      <c r="C125" s="30" t="s">
        <v>297</v>
      </c>
      <c r="D125" s="29" t="s">
        <v>301</v>
      </c>
      <c r="E125" s="44">
        <v>0</v>
      </c>
      <c r="F125" s="44">
        <v>0.63</v>
      </c>
      <c r="G125" s="31">
        <v>217.2</v>
      </c>
      <c r="H125" s="56">
        <v>638.70000000000005</v>
      </c>
      <c r="I125" s="31">
        <f t="shared" si="27"/>
        <v>634.12</v>
      </c>
      <c r="J125" s="34">
        <v>280.70999999999998</v>
      </c>
      <c r="K125" s="34">
        <v>10.52</v>
      </c>
      <c r="L125" s="34">
        <v>1.81</v>
      </c>
      <c r="M125" s="34">
        <v>11.83</v>
      </c>
      <c r="N125" s="34">
        <v>9.25</v>
      </c>
      <c r="O125">
        <v>2.29</v>
      </c>
      <c r="P125" s="56">
        <f t="shared" si="31"/>
        <v>10.02</v>
      </c>
      <c r="Q125" s="56">
        <f t="shared" si="32"/>
        <v>7.4399999999999995</v>
      </c>
      <c r="R125" s="61">
        <f t="shared" si="28"/>
        <v>206.73101796407184</v>
      </c>
      <c r="S125" s="61">
        <f t="shared" si="33"/>
        <v>7.8112574850299392</v>
      </c>
      <c r="T125" s="61">
        <f t="shared" si="29"/>
        <v>0</v>
      </c>
      <c r="U125" s="61">
        <f t="shared" si="30"/>
        <v>8.0652827180179099</v>
      </c>
      <c r="V125" s="61">
        <f t="shared" si="34"/>
        <v>0</v>
      </c>
      <c r="W125" s="61">
        <f t="shared" si="35"/>
        <v>7.0352072002695305</v>
      </c>
      <c r="X125" s="29"/>
      <c r="Y125" s="31"/>
      <c r="AA125" s="31"/>
      <c r="AB125" s="31"/>
      <c r="AC125" s="31"/>
    </row>
    <row r="126" spans="1:29">
      <c r="A126" s="29" t="s">
        <v>189</v>
      </c>
      <c r="B126" s="29" t="s">
        <v>296</v>
      </c>
      <c r="C126" s="30" t="s">
        <v>297</v>
      </c>
      <c r="D126" s="29" t="s">
        <v>301</v>
      </c>
      <c r="E126" s="44">
        <v>0.14899999999999999</v>
      </c>
      <c r="F126" s="44">
        <v>0.99</v>
      </c>
      <c r="G126" s="31">
        <v>98.59</v>
      </c>
      <c r="H126" s="56">
        <v>337.05</v>
      </c>
      <c r="I126" s="31">
        <f t="shared" si="27"/>
        <v>332.47</v>
      </c>
      <c r="J126" s="34">
        <v>217.37</v>
      </c>
      <c r="K126" s="34">
        <v>10.15</v>
      </c>
      <c r="L126" s="34">
        <v>2.0099999999999998</v>
      </c>
      <c r="M126" s="34">
        <v>11.2</v>
      </c>
      <c r="N126" s="34">
        <v>7.79</v>
      </c>
      <c r="O126">
        <v>2.29</v>
      </c>
      <c r="P126" s="56">
        <f t="shared" si="31"/>
        <v>9.19</v>
      </c>
      <c r="Q126" s="56">
        <f t="shared" si="32"/>
        <v>5.78</v>
      </c>
      <c r="R126" s="61">
        <f t="shared" si="28"/>
        <v>135.27338411316651</v>
      </c>
      <c r="S126" s="61">
        <f t="shared" si="33"/>
        <v>6.3837867247007622</v>
      </c>
      <c r="T126" s="61">
        <f t="shared" si="29"/>
        <v>2.3340378747848018</v>
      </c>
      <c r="U126" s="61">
        <f t="shared" si="30"/>
        <v>15.508036886154056</v>
      </c>
      <c r="V126" s="61">
        <f t="shared" si="34"/>
        <v>1.3322076032508159</v>
      </c>
      <c r="W126" s="61">
        <f t="shared" si="35"/>
        <v>8.851580719585959</v>
      </c>
      <c r="X126" s="29"/>
      <c r="Y126" s="31"/>
      <c r="AA126" s="31"/>
      <c r="AB126" s="31"/>
      <c r="AC126" s="31"/>
    </row>
    <row r="127" spans="1:29">
      <c r="A127" s="29" t="s">
        <v>193</v>
      </c>
      <c r="B127" s="29" t="s">
        <v>296</v>
      </c>
      <c r="C127" s="30" t="s">
        <v>297</v>
      </c>
      <c r="D127" s="29" t="s">
        <v>301</v>
      </c>
      <c r="E127" s="44">
        <v>8.5999999999999993E-2</v>
      </c>
      <c r="F127" s="44">
        <v>0.76</v>
      </c>
      <c r="G127" s="31">
        <v>81.95</v>
      </c>
      <c r="H127" s="56">
        <v>376.59999999999997</v>
      </c>
      <c r="I127" s="31">
        <f t="shared" si="27"/>
        <v>372.02</v>
      </c>
      <c r="J127" s="34">
        <v>161.91</v>
      </c>
      <c r="K127" s="34">
        <v>10.01</v>
      </c>
      <c r="L127" s="34">
        <v>1.73</v>
      </c>
      <c r="M127" s="34">
        <v>11.47</v>
      </c>
      <c r="N127" s="34">
        <v>8.52</v>
      </c>
      <c r="O127">
        <v>2.29</v>
      </c>
      <c r="P127" s="56">
        <f t="shared" si="31"/>
        <v>9.74</v>
      </c>
      <c r="Q127" s="56">
        <f t="shared" si="32"/>
        <v>6.7899999999999991</v>
      </c>
      <c r="R127" s="61">
        <f t="shared" si="28"/>
        <v>111.27513347022587</v>
      </c>
      <c r="S127" s="61">
        <f t="shared" si="33"/>
        <v>6.9782238193018467</v>
      </c>
      <c r="T127" s="61">
        <f t="shared" si="29"/>
        <v>1.2324052972064756</v>
      </c>
      <c r="U127" s="61">
        <f t="shared" si="30"/>
        <v>10.89102355670839</v>
      </c>
      <c r="V127" s="61">
        <f t="shared" si="34"/>
        <v>0.57863318116482676</v>
      </c>
      <c r="W127" s="61">
        <f t="shared" si="35"/>
        <v>5.1135025312240519</v>
      </c>
      <c r="X127" s="29"/>
      <c r="Y127" s="31"/>
      <c r="AA127" s="31"/>
      <c r="AB127" s="31"/>
      <c r="AC127" s="31"/>
    </row>
    <row r="128" spans="1:29">
      <c r="A128" s="29" t="s">
        <v>197</v>
      </c>
      <c r="B128" s="29" t="s">
        <v>296</v>
      </c>
      <c r="C128" s="30" t="s">
        <v>297</v>
      </c>
      <c r="D128" s="29" t="s">
        <v>301</v>
      </c>
      <c r="E128" s="44">
        <v>9.0999999999999998E-2</v>
      </c>
      <c r="F128" s="44">
        <v>0.97899999999999998</v>
      </c>
      <c r="G128" s="31">
        <v>78.790000000000006</v>
      </c>
      <c r="H128" s="56">
        <v>208.53000000000003</v>
      </c>
      <c r="I128" s="31">
        <f t="shared" si="27"/>
        <v>203.95000000000002</v>
      </c>
      <c r="J128" s="34">
        <v>71.89</v>
      </c>
      <c r="K128" s="34">
        <v>11.14</v>
      </c>
      <c r="L128" s="34">
        <v>1.71</v>
      </c>
      <c r="M128" s="34">
        <v>11.4</v>
      </c>
      <c r="N128" s="34">
        <v>5.99</v>
      </c>
      <c r="O128">
        <v>2.29</v>
      </c>
      <c r="P128" s="56">
        <f t="shared" si="31"/>
        <v>9.6900000000000013</v>
      </c>
      <c r="Q128" s="56">
        <f t="shared" si="32"/>
        <v>4.28</v>
      </c>
      <c r="R128" s="61">
        <f t="shared" si="28"/>
        <v>30.741795665634669</v>
      </c>
      <c r="S128" s="61">
        <f t="shared" si="33"/>
        <v>4.9204540763673892</v>
      </c>
      <c r="T128" s="61">
        <f t="shared" si="29"/>
        <v>1.8494228091075353</v>
      </c>
      <c r="U128" s="61">
        <f t="shared" si="30"/>
        <v>19.896537693585461</v>
      </c>
      <c r="V128" s="61">
        <f t="shared" si="34"/>
        <v>0.23989273458627816</v>
      </c>
      <c r="W128" s="61">
        <f t="shared" si="35"/>
        <v>2.5808240347249045</v>
      </c>
      <c r="X128" s="29"/>
      <c r="Y128" s="31"/>
      <c r="AA128" s="31"/>
      <c r="AB128" s="31"/>
      <c r="AC128" s="31"/>
    </row>
    <row r="129" spans="1:29">
      <c r="A129" s="29" t="s">
        <v>201</v>
      </c>
      <c r="B129" s="29" t="s">
        <v>296</v>
      </c>
      <c r="C129" s="30" t="s">
        <v>297</v>
      </c>
      <c r="D129" s="29" t="s">
        <v>301</v>
      </c>
      <c r="E129" s="44">
        <v>0.114</v>
      </c>
      <c r="F129" s="44">
        <v>0.84299999999999997</v>
      </c>
      <c r="G129" s="31">
        <v>61.39</v>
      </c>
      <c r="H129" s="56">
        <v>300.01</v>
      </c>
      <c r="I129" s="31">
        <f t="shared" si="27"/>
        <v>295.43</v>
      </c>
      <c r="J129" s="34">
        <v>225.07</v>
      </c>
      <c r="K129" s="34">
        <v>10.039999999999999</v>
      </c>
      <c r="L129" s="34">
        <v>1.77</v>
      </c>
      <c r="M129" s="34">
        <v>11.81</v>
      </c>
      <c r="N129" s="34">
        <v>6.32</v>
      </c>
      <c r="O129">
        <v>2.29</v>
      </c>
      <c r="P129" s="56">
        <f t="shared" si="31"/>
        <v>10.040000000000001</v>
      </c>
      <c r="Q129" s="56">
        <f t="shared" si="32"/>
        <v>4.5500000000000007</v>
      </c>
      <c r="R129" s="61">
        <f t="shared" si="28"/>
        <v>100.96105577689244</v>
      </c>
      <c r="S129" s="61">
        <f t="shared" si="33"/>
        <v>4.55</v>
      </c>
      <c r="T129" s="61">
        <f t="shared" si="29"/>
        <v>2.5054945054945055</v>
      </c>
      <c r="U129" s="61">
        <f t="shared" si="30"/>
        <v>18.527472527472526</v>
      </c>
      <c r="V129" s="61">
        <f t="shared" si="34"/>
        <v>1.0673306772908366</v>
      </c>
      <c r="W129" s="61">
        <f t="shared" si="35"/>
        <v>7.8926294820717127</v>
      </c>
      <c r="X129" s="29"/>
      <c r="Y129" s="31"/>
      <c r="AA129" s="31"/>
      <c r="AB129" s="31"/>
      <c r="AC129" s="31"/>
    </row>
    <row r="130" spans="1:29">
      <c r="A130" s="29" t="s">
        <v>205</v>
      </c>
      <c r="B130" s="29" t="s">
        <v>296</v>
      </c>
      <c r="C130" s="30" t="s">
        <v>297</v>
      </c>
      <c r="D130" s="29" t="s">
        <v>301</v>
      </c>
      <c r="E130" s="44">
        <v>0.14699999999999999</v>
      </c>
      <c r="F130" s="44">
        <v>1.1660000000000001</v>
      </c>
      <c r="G130" s="31">
        <v>383.44</v>
      </c>
      <c r="H130" s="56">
        <v>557.05999999999995</v>
      </c>
      <c r="I130" s="31">
        <f t="shared" si="27"/>
        <v>552.4799999999999</v>
      </c>
      <c r="J130" s="34">
        <v>258.7</v>
      </c>
      <c r="K130" s="34">
        <v>11.24</v>
      </c>
      <c r="L130" s="34">
        <v>1.72</v>
      </c>
      <c r="M130" s="34">
        <v>11.33</v>
      </c>
      <c r="N130" s="34">
        <v>7.65</v>
      </c>
      <c r="O130">
        <v>2.29</v>
      </c>
      <c r="P130" s="56">
        <f t="shared" si="31"/>
        <v>9.61</v>
      </c>
      <c r="Q130" s="56">
        <f t="shared" si="32"/>
        <v>5.9300000000000006</v>
      </c>
      <c r="R130" s="61">
        <f t="shared" si="28"/>
        <v>158.22177939646201</v>
      </c>
      <c r="S130" s="61">
        <f t="shared" si="33"/>
        <v>6.9358168574401686</v>
      </c>
      <c r="T130" s="61">
        <f t="shared" si="29"/>
        <v>2.1194331254913488</v>
      </c>
      <c r="U130" s="61">
        <f t="shared" si="30"/>
        <v>16.811285879747707</v>
      </c>
      <c r="V130" s="61">
        <f t="shared" si="34"/>
        <v>1.4149387359790977</v>
      </c>
      <c r="W130" s="61">
        <f t="shared" si="35"/>
        <v>11.223255552051892</v>
      </c>
      <c r="X130" s="29"/>
      <c r="Y130" s="31"/>
      <c r="AA130" s="31"/>
      <c r="AB130" s="31"/>
      <c r="AC130" s="31"/>
    </row>
    <row r="131" spans="1:29">
      <c r="A131" s="29" t="s">
        <v>300</v>
      </c>
      <c r="B131" s="29" t="s">
        <v>296</v>
      </c>
      <c r="C131" s="30" t="s">
        <v>297</v>
      </c>
      <c r="D131" s="29" t="s">
        <v>301</v>
      </c>
      <c r="E131" s="44">
        <v>0</v>
      </c>
      <c r="F131" s="44">
        <v>0.31</v>
      </c>
      <c r="G131" s="31">
        <v>241.28</v>
      </c>
      <c r="H131" s="56">
        <v>492.84000000000003</v>
      </c>
      <c r="I131" s="31">
        <f t="shared" si="27"/>
        <v>488.26000000000005</v>
      </c>
      <c r="J131" s="34">
        <v>305.43</v>
      </c>
      <c r="K131" s="34">
        <v>11.7</v>
      </c>
      <c r="L131" s="34">
        <v>1.88</v>
      </c>
      <c r="M131" s="34">
        <v>11.53</v>
      </c>
      <c r="N131" s="34">
        <v>9.1199999999999992</v>
      </c>
      <c r="O131">
        <v>2.29</v>
      </c>
      <c r="P131" s="56">
        <f t="shared" si="31"/>
        <v>9.6499999999999986</v>
      </c>
      <c r="Q131" s="56">
        <f t="shared" si="32"/>
        <v>7.2399999999999993</v>
      </c>
      <c r="R131" s="61">
        <f t="shared" si="28"/>
        <v>227.43353367875648</v>
      </c>
      <c r="S131" s="61">
        <f t="shared" si="33"/>
        <v>8.7780310880829013</v>
      </c>
      <c r="T131" s="61">
        <f t="shared" si="29"/>
        <v>0</v>
      </c>
      <c r="U131" s="61">
        <f t="shared" si="30"/>
        <v>3.5315436558530484</v>
      </c>
      <c r="V131" s="61">
        <f t="shared" si="34"/>
        <v>0</v>
      </c>
      <c r="W131" s="61">
        <f t="shared" si="35"/>
        <v>3.3889934725377766</v>
      </c>
      <c r="X131" s="29"/>
    </row>
    <row r="132" spans="1:29">
      <c r="A132" s="29" t="s">
        <v>213</v>
      </c>
      <c r="B132" s="29" t="s">
        <v>296</v>
      </c>
      <c r="C132" s="30" t="s">
        <v>297</v>
      </c>
      <c r="D132" s="29" t="s">
        <v>301</v>
      </c>
      <c r="E132" s="44">
        <v>0</v>
      </c>
      <c r="F132" s="44">
        <v>0.58299999999999996</v>
      </c>
      <c r="G132" s="31">
        <v>270.63</v>
      </c>
      <c r="H132" s="56">
        <v>468.47</v>
      </c>
      <c r="I132" s="31">
        <f t="shared" si="27"/>
        <v>463.89000000000004</v>
      </c>
      <c r="J132" s="34">
        <v>152.06</v>
      </c>
      <c r="K132" s="34">
        <v>10.35</v>
      </c>
      <c r="L132" s="34">
        <v>2.0299999999999998</v>
      </c>
      <c r="M132" s="34">
        <v>11.93</v>
      </c>
      <c r="N132" s="34">
        <v>9.2100000000000009</v>
      </c>
      <c r="O132">
        <v>2.29</v>
      </c>
      <c r="P132" s="56">
        <f t="shared" si="31"/>
        <v>9.9</v>
      </c>
      <c r="Q132" s="56">
        <f t="shared" si="32"/>
        <v>7.1800000000000015</v>
      </c>
      <c r="R132" s="61">
        <f t="shared" si="28"/>
        <v>108.62107070707073</v>
      </c>
      <c r="S132" s="61">
        <f t="shared" si="33"/>
        <v>7.5063636363636377</v>
      </c>
      <c r="T132" s="61">
        <f t="shared" si="29"/>
        <v>0</v>
      </c>
      <c r="U132" s="61">
        <f t="shared" si="30"/>
        <v>7.7667433692624419</v>
      </c>
      <c r="V132" s="61">
        <f t="shared" si="34"/>
        <v>0</v>
      </c>
      <c r="W132" s="61">
        <f t="shared" si="35"/>
        <v>3.5596286104486432</v>
      </c>
      <c r="X132" s="29"/>
    </row>
    <row r="133" spans="1:29">
      <c r="A133" s="29" t="s">
        <v>217</v>
      </c>
      <c r="B133" s="29" t="s">
        <v>296</v>
      </c>
      <c r="C133" s="30" t="s">
        <v>297</v>
      </c>
      <c r="D133" s="29" t="s">
        <v>301</v>
      </c>
      <c r="E133" s="44">
        <v>0</v>
      </c>
      <c r="F133" s="44">
        <v>0.52</v>
      </c>
      <c r="G133" s="31">
        <v>113.58</v>
      </c>
      <c r="H133" s="56">
        <v>398.9</v>
      </c>
      <c r="I133" s="31">
        <f t="shared" ref="I133:I164" si="36">H133-($Q$1*2)</f>
        <v>394.32</v>
      </c>
      <c r="J133" s="34">
        <v>213.5</v>
      </c>
      <c r="K133" s="34">
        <v>11.91</v>
      </c>
      <c r="L133" s="34">
        <v>1.87</v>
      </c>
      <c r="M133" s="34">
        <v>11.65</v>
      </c>
      <c r="N133" s="34">
        <v>8.9</v>
      </c>
      <c r="O133">
        <v>2.29</v>
      </c>
      <c r="P133" s="56">
        <f t="shared" si="31"/>
        <v>9.7800000000000011</v>
      </c>
      <c r="Q133" s="56">
        <f t="shared" si="32"/>
        <v>7.03</v>
      </c>
      <c r="R133" s="61">
        <f t="shared" ref="R133:R148" si="37">($J133-$Q$1)*$Q133/$P133</f>
        <v>151.82068507157464</v>
      </c>
      <c r="S133" s="61">
        <f t="shared" si="33"/>
        <v>8.5610736196318999</v>
      </c>
      <c r="T133" s="61">
        <f t="shared" ref="T133:T148" si="38">($E133*$Q$2/$S133)*1000</f>
        <v>0</v>
      </c>
      <c r="U133" s="61">
        <f t="shared" ref="U133:U148" si="39">($F133*$Q$2/$S133)*1000</f>
        <v>6.0740045361548756</v>
      </c>
      <c r="V133" s="61">
        <f t="shared" si="34"/>
        <v>0</v>
      </c>
      <c r="W133" s="61">
        <f t="shared" si="35"/>
        <v>3.8909684801978277</v>
      </c>
      <c r="X133" s="29"/>
    </row>
    <row r="134" spans="1:29">
      <c r="A134" s="29" t="s">
        <v>221</v>
      </c>
      <c r="B134" s="29" t="s">
        <v>296</v>
      </c>
      <c r="C134" s="30" t="s">
        <v>297</v>
      </c>
      <c r="D134" s="29" t="s">
        <v>301</v>
      </c>
      <c r="E134" s="44">
        <v>0</v>
      </c>
      <c r="F134" s="44">
        <v>0.33800000000000002</v>
      </c>
      <c r="G134" s="31">
        <v>281.48</v>
      </c>
      <c r="H134" s="56">
        <v>702.25</v>
      </c>
      <c r="I134" s="31">
        <f t="shared" si="36"/>
        <v>697.67</v>
      </c>
      <c r="J134" s="34">
        <v>249.56</v>
      </c>
      <c r="K134" s="34">
        <v>10.050000000000001</v>
      </c>
      <c r="L134" s="34">
        <v>1.92</v>
      </c>
      <c r="M134" s="34">
        <v>11.28</v>
      </c>
      <c r="N134" s="34">
        <v>8.61</v>
      </c>
      <c r="O134">
        <v>2.29</v>
      </c>
      <c r="P134" s="56">
        <f t="shared" si="31"/>
        <v>9.36</v>
      </c>
      <c r="Q134" s="56">
        <f t="shared" si="32"/>
        <v>6.6899999999999995</v>
      </c>
      <c r="R134" s="61">
        <f t="shared" si="37"/>
        <v>176.73464743589744</v>
      </c>
      <c r="S134" s="61">
        <f t="shared" si="33"/>
        <v>7.1831730769230768</v>
      </c>
      <c r="T134" s="61">
        <f t="shared" si="38"/>
        <v>0</v>
      </c>
      <c r="U134" s="61">
        <f t="shared" si="39"/>
        <v>4.705441402851215</v>
      </c>
      <c r="V134" s="61">
        <f t="shared" si="34"/>
        <v>0</v>
      </c>
      <c r="W134" s="61">
        <f t="shared" si="35"/>
        <v>3.5089220563847432</v>
      </c>
      <c r="X134" s="29"/>
      <c r="Y134" s="31"/>
      <c r="AA134" s="31"/>
      <c r="AB134" s="31"/>
      <c r="AC134" s="31"/>
    </row>
    <row r="135" spans="1:29">
      <c r="A135" s="29" t="s">
        <v>225</v>
      </c>
      <c r="B135" s="29" t="s">
        <v>296</v>
      </c>
      <c r="C135" s="30" t="s">
        <v>297</v>
      </c>
      <c r="D135" s="29" t="s">
        <v>301</v>
      </c>
      <c r="E135" s="44">
        <v>0</v>
      </c>
      <c r="F135" s="44">
        <v>0.45</v>
      </c>
      <c r="G135" s="31">
        <v>183.86</v>
      </c>
      <c r="H135" s="56">
        <v>382.87</v>
      </c>
      <c r="I135" s="31">
        <f t="shared" si="36"/>
        <v>378.29</v>
      </c>
      <c r="J135" s="34">
        <v>169.23</v>
      </c>
      <c r="K135" s="34">
        <v>11.62</v>
      </c>
      <c r="L135" s="34">
        <v>1.94</v>
      </c>
      <c r="M135" s="34">
        <v>11.57</v>
      </c>
      <c r="N135" s="34">
        <v>8.92</v>
      </c>
      <c r="O135">
        <v>2.29</v>
      </c>
      <c r="P135" s="56">
        <f t="shared" si="31"/>
        <v>9.6300000000000008</v>
      </c>
      <c r="Q135" s="56">
        <f t="shared" si="32"/>
        <v>6.98</v>
      </c>
      <c r="R135" s="61">
        <f t="shared" si="37"/>
        <v>121.00116303219107</v>
      </c>
      <c r="S135" s="61">
        <f t="shared" si="33"/>
        <v>8.4223883696780888</v>
      </c>
      <c r="T135" s="61">
        <f t="shared" si="38"/>
        <v>0</v>
      </c>
      <c r="U135" s="61">
        <f t="shared" si="39"/>
        <v>5.342902514684198</v>
      </c>
      <c r="V135" s="61">
        <f t="shared" si="34"/>
        <v>0</v>
      </c>
      <c r="W135" s="61">
        <f t="shared" si="35"/>
        <v>2.7278372077823048</v>
      </c>
      <c r="X135" s="29"/>
      <c r="Y135" s="31"/>
      <c r="AA135" s="31"/>
      <c r="AB135" s="31"/>
      <c r="AC135" s="31"/>
    </row>
    <row r="136" spans="1:29">
      <c r="A136" s="29" t="s">
        <v>229</v>
      </c>
      <c r="B136" s="29" t="s">
        <v>296</v>
      </c>
      <c r="C136" s="30" t="s">
        <v>297</v>
      </c>
      <c r="D136" s="29" t="s">
        <v>301</v>
      </c>
      <c r="E136" s="44">
        <v>0</v>
      </c>
      <c r="F136" s="44">
        <v>0.57499999999999996</v>
      </c>
      <c r="G136" s="31">
        <v>232.1</v>
      </c>
      <c r="H136" s="56">
        <v>528.11</v>
      </c>
      <c r="I136" s="31">
        <f t="shared" si="36"/>
        <v>523.53</v>
      </c>
      <c r="J136" s="34">
        <v>288.86</v>
      </c>
      <c r="K136" s="34">
        <v>11.23</v>
      </c>
      <c r="L136" s="34">
        <v>1.98</v>
      </c>
      <c r="M136" s="34">
        <v>11.61</v>
      </c>
      <c r="N136" s="34">
        <v>8.4</v>
      </c>
      <c r="O136">
        <v>2.29</v>
      </c>
      <c r="P136" s="56">
        <f t="shared" si="31"/>
        <v>9.629999999999999</v>
      </c>
      <c r="Q136" s="56">
        <f t="shared" si="32"/>
        <v>6.42</v>
      </c>
      <c r="R136" s="61">
        <f t="shared" si="37"/>
        <v>191.04666666666668</v>
      </c>
      <c r="S136" s="61">
        <f t="shared" si="33"/>
        <v>7.4866666666666672</v>
      </c>
      <c r="T136" s="61">
        <f t="shared" si="38"/>
        <v>0</v>
      </c>
      <c r="U136" s="61">
        <f t="shared" si="39"/>
        <v>7.6803205699020465</v>
      </c>
      <c r="V136" s="61">
        <f t="shared" si="34"/>
        <v>0</v>
      </c>
      <c r="W136" s="61">
        <f t="shared" si="35"/>
        <v>6.1911377376000836</v>
      </c>
      <c r="X136" s="29"/>
      <c r="Y136" s="31"/>
      <c r="AA136" s="31"/>
      <c r="AB136" s="31"/>
      <c r="AC136" s="31"/>
    </row>
    <row r="137" spans="1:29">
      <c r="A137" s="70" t="s">
        <v>303</v>
      </c>
      <c r="B137" s="70" t="s">
        <v>296</v>
      </c>
      <c r="C137" s="71" t="s">
        <v>297</v>
      </c>
      <c r="D137" s="70" t="s">
        <v>301</v>
      </c>
      <c r="E137" s="44">
        <v>0</v>
      </c>
      <c r="F137" s="44">
        <v>0.375</v>
      </c>
      <c r="G137" s="73">
        <v>0</v>
      </c>
      <c r="H137" s="76">
        <v>129.27000000000001</v>
      </c>
      <c r="I137" s="73">
        <f t="shared" si="36"/>
        <v>124.69000000000001</v>
      </c>
      <c r="J137" s="74">
        <v>61.24</v>
      </c>
      <c r="K137" s="74">
        <v>10.52</v>
      </c>
      <c r="L137" s="74">
        <v>1.99</v>
      </c>
      <c r="M137" s="74">
        <v>11.87</v>
      </c>
      <c r="N137" s="74">
        <v>9.0399999999999991</v>
      </c>
      <c r="O137" s="75">
        <v>2.29</v>
      </c>
      <c r="P137" s="76">
        <f t="shared" si="31"/>
        <v>9.879999999999999</v>
      </c>
      <c r="Q137" s="76">
        <f t="shared" si="32"/>
        <v>7.0499999999999989</v>
      </c>
      <c r="R137" s="61">
        <f t="shared" si="37"/>
        <v>42.064524291497975</v>
      </c>
      <c r="S137" s="77">
        <f t="shared" si="33"/>
        <v>7.5066801619433186</v>
      </c>
      <c r="T137" s="77">
        <f t="shared" si="38"/>
        <v>0</v>
      </c>
      <c r="U137" s="77">
        <f t="shared" si="39"/>
        <v>4.9955505218024445</v>
      </c>
      <c r="V137" s="77">
        <f t="shared" si="34"/>
        <v>0</v>
      </c>
      <c r="W137" s="77">
        <f t="shared" si="35"/>
        <v>0.88664749482600969</v>
      </c>
      <c r="X137" s="70" t="s">
        <v>304</v>
      </c>
      <c r="Y137" s="73"/>
      <c r="Z137" s="75"/>
      <c r="AA137" s="73"/>
      <c r="AB137" s="73"/>
      <c r="AC137" s="73"/>
    </row>
    <row r="138" spans="1:29">
      <c r="A138" s="70" t="s">
        <v>237</v>
      </c>
      <c r="B138" s="70" t="s">
        <v>296</v>
      </c>
      <c r="C138" s="71" t="s">
        <v>297</v>
      </c>
      <c r="D138" s="70" t="s">
        <v>301</v>
      </c>
      <c r="E138" s="44">
        <v>0</v>
      </c>
      <c r="F138" s="44">
        <v>0.42899999999999999</v>
      </c>
      <c r="G138" s="73">
        <v>0</v>
      </c>
      <c r="H138" s="76">
        <v>134.37</v>
      </c>
      <c r="I138" s="73">
        <f t="shared" si="36"/>
        <v>129.79</v>
      </c>
      <c r="J138" s="74">
        <v>93.87</v>
      </c>
      <c r="K138" s="74">
        <v>10.44</v>
      </c>
      <c r="L138" s="74">
        <v>1.97</v>
      </c>
      <c r="M138" s="74">
        <v>11.42</v>
      </c>
      <c r="N138" s="74">
        <v>8.84</v>
      </c>
      <c r="O138" s="75">
        <v>2.29</v>
      </c>
      <c r="P138" s="76">
        <f t="shared" si="31"/>
        <v>9.4499999999999993</v>
      </c>
      <c r="Q138" s="76">
        <f t="shared" si="32"/>
        <v>6.87</v>
      </c>
      <c r="R138" s="61">
        <f t="shared" si="37"/>
        <v>66.57720634920635</v>
      </c>
      <c r="S138" s="77">
        <f t="shared" si="33"/>
        <v>7.5897142857142859</v>
      </c>
      <c r="T138" s="77">
        <f t="shared" si="38"/>
        <v>0</v>
      </c>
      <c r="U138" s="77">
        <f t="shared" si="39"/>
        <v>5.6523866887516947</v>
      </c>
      <c r="V138" s="77">
        <f t="shared" si="34"/>
        <v>0</v>
      </c>
      <c r="W138" s="77">
        <f t="shared" si="35"/>
        <v>1.5878485862553957</v>
      </c>
      <c r="X138" s="70" t="s">
        <v>304</v>
      </c>
      <c r="Y138" s="73"/>
      <c r="Z138" s="75"/>
      <c r="AA138" s="73"/>
      <c r="AB138" s="73"/>
      <c r="AC138" s="73"/>
    </row>
    <row r="139" spans="1:29">
      <c r="A139" s="29" t="s">
        <v>241</v>
      </c>
      <c r="B139" s="29" t="s">
        <v>296</v>
      </c>
      <c r="C139" s="30" t="s">
        <v>297</v>
      </c>
      <c r="D139" s="29" t="s">
        <v>301</v>
      </c>
      <c r="E139" s="44">
        <v>0</v>
      </c>
      <c r="F139" s="44">
        <v>0.379</v>
      </c>
      <c r="G139" s="31">
        <v>135.82</v>
      </c>
      <c r="H139" s="56">
        <v>246.58999999999997</v>
      </c>
      <c r="I139" s="31">
        <f t="shared" si="36"/>
        <v>242.00999999999996</v>
      </c>
      <c r="J139" s="34">
        <v>163.98</v>
      </c>
      <c r="K139" s="34">
        <v>10.44</v>
      </c>
      <c r="L139" s="34">
        <v>2.0299999999999998</v>
      </c>
      <c r="M139" s="34">
        <v>12.04</v>
      </c>
      <c r="N139" s="34">
        <v>8.92</v>
      </c>
      <c r="O139">
        <v>2.29</v>
      </c>
      <c r="P139" s="56">
        <f t="shared" si="31"/>
        <v>10.01</v>
      </c>
      <c r="Q139" s="56">
        <f t="shared" si="32"/>
        <v>6.8900000000000006</v>
      </c>
      <c r="R139" s="61">
        <f t="shared" si="37"/>
        <v>111.29311688311689</v>
      </c>
      <c r="S139" s="61">
        <f t="shared" si="33"/>
        <v>7.1859740259740263</v>
      </c>
      <c r="T139" s="61">
        <f t="shared" si="38"/>
        <v>0</v>
      </c>
      <c r="U139" s="61">
        <f t="shared" si="39"/>
        <v>5.2741632328489843</v>
      </c>
      <c r="V139" s="61">
        <f t="shared" si="34"/>
        <v>0</v>
      </c>
      <c r="W139" s="61">
        <f t="shared" si="35"/>
        <v>2.4767006967683529</v>
      </c>
      <c r="X139" s="29"/>
      <c r="Y139" s="31"/>
      <c r="AA139" s="31"/>
      <c r="AB139" s="31"/>
      <c r="AC139" s="31"/>
    </row>
    <row r="140" spans="1:29">
      <c r="A140" s="70" t="s">
        <v>245</v>
      </c>
      <c r="B140" s="70" t="s">
        <v>296</v>
      </c>
      <c r="C140" s="71" t="s">
        <v>297</v>
      </c>
      <c r="D140" s="70" t="s">
        <v>301</v>
      </c>
      <c r="E140" s="44">
        <v>0</v>
      </c>
      <c r="F140" s="44">
        <v>0</v>
      </c>
      <c r="G140" s="73">
        <v>0</v>
      </c>
      <c r="H140" s="76">
        <v>0</v>
      </c>
      <c r="I140" s="73">
        <f t="shared" si="36"/>
        <v>-4.58</v>
      </c>
      <c r="J140" s="74"/>
      <c r="K140" s="74"/>
      <c r="L140" s="74"/>
      <c r="M140" s="74"/>
      <c r="N140" s="74"/>
      <c r="O140" s="75">
        <v>2.29</v>
      </c>
      <c r="P140" s="76">
        <f t="shared" si="31"/>
        <v>0</v>
      </c>
      <c r="Q140" s="76">
        <f t="shared" si="32"/>
        <v>0</v>
      </c>
      <c r="R140" s="61" t="e">
        <f t="shared" si="37"/>
        <v>#DIV/0!</v>
      </c>
      <c r="S140" s="77" t="e">
        <f t="shared" si="33"/>
        <v>#DIV/0!</v>
      </c>
      <c r="T140" s="77" t="e">
        <f t="shared" si="38"/>
        <v>#DIV/0!</v>
      </c>
      <c r="U140" s="77" t="e">
        <f t="shared" si="39"/>
        <v>#DIV/0!</v>
      </c>
      <c r="V140" s="77" t="e">
        <f t="shared" si="34"/>
        <v>#DIV/0!</v>
      </c>
      <c r="W140" s="77" t="e">
        <f t="shared" si="35"/>
        <v>#DIV/0!</v>
      </c>
      <c r="X140" s="70" t="s">
        <v>304</v>
      </c>
      <c r="Y140" s="73"/>
      <c r="Z140" s="75"/>
      <c r="AA140" s="73"/>
      <c r="AB140" s="73"/>
      <c r="AC140" s="73"/>
    </row>
    <row r="141" spans="1:29">
      <c r="A141" s="29" t="s">
        <v>249</v>
      </c>
      <c r="B141" s="29" t="s">
        <v>296</v>
      </c>
      <c r="C141" s="30" t="s">
        <v>297</v>
      </c>
      <c r="D141" s="29" t="s">
        <v>301</v>
      </c>
      <c r="E141" s="44">
        <v>0</v>
      </c>
      <c r="F141" s="44">
        <v>0.60299999999999998</v>
      </c>
      <c r="G141" s="31">
        <v>189.88</v>
      </c>
      <c r="H141" s="56">
        <v>410.65</v>
      </c>
      <c r="I141" s="31">
        <f t="shared" si="36"/>
        <v>406.07</v>
      </c>
      <c r="J141" s="34">
        <v>165.41</v>
      </c>
      <c r="K141" s="34">
        <v>11.6</v>
      </c>
      <c r="L141" s="34">
        <v>1.93</v>
      </c>
      <c r="M141" s="34">
        <v>11.87</v>
      </c>
      <c r="N141" s="34">
        <v>9.01</v>
      </c>
      <c r="O141">
        <v>2.29</v>
      </c>
      <c r="P141" s="56">
        <f t="shared" ref="P141:P148" si="40">$M141-$L141</f>
        <v>9.94</v>
      </c>
      <c r="Q141" s="56">
        <f t="shared" ref="Q141:Q148" si="41">$N141-$L141</f>
        <v>7.08</v>
      </c>
      <c r="R141" s="61">
        <f t="shared" si="37"/>
        <v>116.18607645875252</v>
      </c>
      <c r="S141" s="61">
        <f t="shared" ref="S141:S148" si="42">$K141*$Q141/$P141</f>
        <v>8.2623742454728379</v>
      </c>
      <c r="T141" s="61">
        <f t="shared" si="38"/>
        <v>0</v>
      </c>
      <c r="U141" s="61">
        <f t="shared" si="39"/>
        <v>7.2981443600233771</v>
      </c>
      <c r="V141" s="61">
        <f t="shared" ref="V141:V148" si="43">(T141*R141)/237</f>
        <v>0</v>
      </c>
      <c r="W141" s="61">
        <f t="shared" ref="W141:W148" si="44">(U141*R141)/237</f>
        <v>3.5778175469227409</v>
      </c>
      <c r="X141" s="29"/>
      <c r="Y141" s="31"/>
      <c r="AA141" s="31"/>
      <c r="AB141" s="31"/>
      <c r="AC141" s="31"/>
    </row>
    <row r="142" spans="1:29">
      <c r="A142" s="29" t="s">
        <v>253</v>
      </c>
      <c r="B142" s="29" t="s">
        <v>296</v>
      </c>
      <c r="C142" s="30" t="s">
        <v>297</v>
      </c>
      <c r="D142" s="29" t="s">
        <v>301</v>
      </c>
      <c r="E142" s="44">
        <v>0</v>
      </c>
      <c r="F142" s="44">
        <v>0.51600000000000001</v>
      </c>
      <c r="G142" s="31">
        <v>76.37</v>
      </c>
      <c r="H142" s="56">
        <v>206.14000000000001</v>
      </c>
      <c r="I142" s="31">
        <f t="shared" si="36"/>
        <v>201.56</v>
      </c>
      <c r="J142" s="34">
        <v>136.25</v>
      </c>
      <c r="K142" s="34">
        <v>10.7</v>
      </c>
      <c r="L142" s="34">
        <v>1.74</v>
      </c>
      <c r="M142" s="34">
        <v>11.15</v>
      </c>
      <c r="N142" s="34">
        <v>8.6</v>
      </c>
      <c r="O142">
        <v>2.29</v>
      </c>
      <c r="P142" s="56">
        <f t="shared" si="40"/>
        <v>9.41</v>
      </c>
      <c r="Q142" s="56">
        <f t="shared" si="41"/>
        <v>6.8599999999999994</v>
      </c>
      <c r="R142" s="61">
        <f t="shared" si="37"/>
        <v>97.658405951115839</v>
      </c>
      <c r="S142" s="61">
        <f t="shared" si="42"/>
        <v>7.8004250797024426</v>
      </c>
      <c r="T142" s="61">
        <f t="shared" si="38"/>
        <v>0</v>
      </c>
      <c r="U142" s="61">
        <f t="shared" si="39"/>
        <v>6.6150241137843677</v>
      </c>
      <c r="V142" s="61">
        <f t="shared" si="43"/>
        <v>0</v>
      </c>
      <c r="W142" s="61">
        <f t="shared" si="44"/>
        <v>2.7257920264994686</v>
      </c>
      <c r="X142" s="29"/>
      <c r="Y142" s="31"/>
      <c r="AA142" s="31"/>
      <c r="AB142" s="31"/>
      <c r="AC142" s="31"/>
    </row>
    <row r="143" spans="1:29">
      <c r="A143" s="29" t="s">
        <v>307</v>
      </c>
      <c r="B143" s="29" t="s">
        <v>296</v>
      </c>
      <c r="C143" s="30" t="s">
        <v>297</v>
      </c>
      <c r="D143" s="29" t="s">
        <v>301</v>
      </c>
      <c r="E143" s="44">
        <v>0</v>
      </c>
      <c r="F143" s="44">
        <v>0.71599999999999997</v>
      </c>
      <c r="G143" s="31">
        <v>146.19</v>
      </c>
      <c r="H143" s="56">
        <v>425.38</v>
      </c>
      <c r="I143" s="31">
        <f t="shared" si="36"/>
        <v>420.8</v>
      </c>
      <c r="J143" s="34">
        <v>201.88</v>
      </c>
      <c r="K143" s="34">
        <v>10.62</v>
      </c>
      <c r="L143" s="34">
        <v>1.68</v>
      </c>
      <c r="M143" s="34">
        <v>11.75</v>
      </c>
      <c r="N143" s="34">
        <v>8.7200000000000006</v>
      </c>
      <c r="O143">
        <v>2.29</v>
      </c>
      <c r="P143" s="56">
        <f t="shared" si="40"/>
        <v>10.07</v>
      </c>
      <c r="Q143" s="56">
        <f t="shared" si="41"/>
        <v>7.0400000000000009</v>
      </c>
      <c r="R143" s="61">
        <f t="shared" si="37"/>
        <v>139.53461767626615</v>
      </c>
      <c r="S143" s="61">
        <f t="shared" si="42"/>
        <v>7.4245084409136055</v>
      </c>
      <c r="T143" s="61">
        <f t="shared" si="38"/>
        <v>0</v>
      </c>
      <c r="U143" s="61">
        <f t="shared" si="39"/>
        <v>9.6437360897106643</v>
      </c>
      <c r="V143" s="61">
        <f t="shared" si="43"/>
        <v>0</v>
      </c>
      <c r="W143" s="61">
        <f t="shared" si="44"/>
        <v>5.6777849293189346</v>
      </c>
      <c r="X143" s="29"/>
      <c r="Y143" s="31"/>
      <c r="AA143" s="31"/>
      <c r="AB143" s="31"/>
      <c r="AC143" s="31"/>
    </row>
    <row r="144" spans="1:29">
      <c r="A144" s="29" t="s">
        <v>308</v>
      </c>
      <c r="B144" s="29" t="s">
        <v>296</v>
      </c>
      <c r="C144" s="30" t="s">
        <v>297</v>
      </c>
      <c r="D144" s="29" t="s">
        <v>301</v>
      </c>
      <c r="E144" s="44">
        <v>0</v>
      </c>
      <c r="F144" s="44">
        <v>0.67500000000000004</v>
      </c>
      <c r="G144" s="31">
        <v>172.12</v>
      </c>
      <c r="H144" s="56">
        <v>368.21000000000004</v>
      </c>
      <c r="I144" s="31">
        <f t="shared" si="36"/>
        <v>363.63000000000005</v>
      </c>
      <c r="J144" s="34">
        <v>174.93</v>
      </c>
      <c r="K144" s="34">
        <v>10.33</v>
      </c>
      <c r="L144" s="34">
        <v>1.9</v>
      </c>
      <c r="M144" s="34">
        <v>11.32</v>
      </c>
      <c r="N144" s="34">
        <v>8.68</v>
      </c>
      <c r="O144">
        <v>2.29</v>
      </c>
      <c r="P144" s="56">
        <f t="shared" si="40"/>
        <v>9.42</v>
      </c>
      <c r="Q144" s="56">
        <f t="shared" si="41"/>
        <v>6.7799999999999994</v>
      </c>
      <c r="R144" s="61">
        <f t="shared" si="37"/>
        <v>124.2568152866242</v>
      </c>
      <c r="S144" s="61">
        <f t="shared" si="42"/>
        <v>7.434968152866241</v>
      </c>
      <c r="T144" s="61">
        <f t="shared" si="38"/>
        <v>0</v>
      </c>
      <c r="U144" s="61">
        <f t="shared" si="39"/>
        <v>9.0787207977452073</v>
      </c>
      <c r="V144" s="61">
        <f t="shared" si="43"/>
        <v>0</v>
      </c>
      <c r="W144" s="61">
        <f t="shared" si="44"/>
        <v>4.7598857941107999</v>
      </c>
      <c r="X144" s="29"/>
      <c r="Y144" s="31"/>
      <c r="AA144" s="31"/>
      <c r="AB144" s="31"/>
      <c r="AC144" s="31"/>
    </row>
    <row r="145" spans="1:29">
      <c r="A145" s="29" t="s">
        <v>309</v>
      </c>
      <c r="B145" s="29" t="s">
        <v>296</v>
      </c>
      <c r="C145" s="30" t="s">
        <v>297</v>
      </c>
      <c r="D145" s="29" t="s">
        <v>301</v>
      </c>
      <c r="E145" s="44">
        <v>0</v>
      </c>
      <c r="F145" s="44">
        <v>0.59299999999999997</v>
      </c>
      <c r="G145" s="31">
        <v>124.53</v>
      </c>
      <c r="H145" s="56">
        <v>476.71000000000004</v>
      </c>
      <c r="I145" s="31">
        <f t="shared" si="36"/>
        <v>472.13000000000005</v>
      </c>
      <c r="J145" s="34">
        <v>330.72</v>
      </c>
      <c r="K145" s="34">
        <v>11.87</v>
      </c>
      <c r="L145" s="34">
        <v>1.73</v>
      </c>
      <c r="M145" s="34">
        <v>11.28</v>
      </c>
      <c r="N145" s="34">
        <v>8.4600000000000009</v>
      </c>
      <c r="O145">
        <v>2.29</v>
      </c>
      <c r="P145" s="56">
        <f t="shared" si="40"/>
        <v>9.5499999999999989</v>
      </c>
      <c r="Q145" s="56">
        <f t="shared" si="41"/>
        <v>6.73</v>
      </c>
      <c r="R145" s="61">
        <f t="shared" si="37"/>
        <v>231.4485759162304</v>
      </c>
      <c r="S145" s="61">
        <f t="shared" si="42"/>
        <v>8.3649319371727753</v>
      </c>
      <c r="T145" s="61">
        <f t="shared" si="38"/>
        <v>0</v>
      </c>
      <c r="U145" s="61">
        <f t="shared" si="39"/>
        <v>7.0891192475192488</v>
      </c>
      <c r="V145" s="61">
        <f t="shared" si="43"/>
        <v>0</v>
      </c>
      <c r="W145" s="61">
        <f t="shared" si="44"/>
        <v>6.9230656301209663</v>
      </c>
      <c r="X145" s="29"/>
      <c r="Y145" s="31"/>
      <c r="AA145" s="31"/>
      <c r="AB145" s="31"/>
      <c r="AC145" s="31"/>
    </row>
    <row r="146" spans="1:29">
      <c r="A146" s="29" t="s">
        <v>310</v>
      </c>
      <c r="B146" s="29" t="s">
        <v>296</v>
      </c>
      <c r="C146" s="30" t="s">
        <v>297</v>
      </c>
      <c r="D146" s="29" t="s">
        <v>301</v>
      </c>
      <c r="E146" s="44">
        <v>0</v>
      </c>
      <c r="F146" s="44">
        <v>0.94499999999999995</v>
      </c>
      <c r="G146" s="31">
        <v>106.76</v>
      </c>
      <c r="H146" s="56">
        <v>274.33</v>
      </c>
      <c r="I146" s="31">
        <f t="shared" si="36"/>
        <v>269.75</v>
      </c>
      <c r="J146" s="34">
        <v>180.47</v>
      </c>
      <c r="K146" s="34">
        <v>10.07</v>
      </c>
      <c r="L146" s="34">
        <v>1.87</v>
      </c>
      <c r="M146" s="34">
        <v>11.24</v>
      </c>
      <c r="N146" s="34">
        <v>8.2200000000000006</v>
      </c>
      <c r="O146">
        <v>2.29</v>
      </c>
      <c r="P146" s="56">
        <f t="shared" si="40"/>
        <v>9.370000000000001</v>
      </c>
      <c r="Q146" s="56">
        <f t="shared" si="41"/>
        <v>6.3500000000000005</v>
      </c>
      <c r="R146" s="61">
        <f t="shared" si="37"/>
        <v>120.75165421558165</v>
      </c>
      <c r="S146" s="61">
        <f t="shared" si="42"/>
        <v>6.8243863393810029</v>
      </c>
      <c r="T146" s="61">
        <f t="shared" si="38"/>
        <v>0</v>
      </c>
      <c r="U146" s="61">
        <f t="shared" si="39"/>
        <v>13.847398916247684</v>
      </c>
      <c r="V146" s="61">
        <f t="shared" si="43"/>
        <v>0</v>
      </c>
      <c r="W146" s="61">
        <f t="shared" si="44"/>
        <v>7.0552587583120694</v>
      </c>
      <c r="X146" s="29"/>
      <c r="Y146" s="31"/>
      <c r="AA146" s="31"/>
      <c r="AB146" s="31"/>
      <c r="AC146" s="31"/>
    </row>
    <row r="147" spans="1:29">
      <c r="A147" s="70" t="s">
        <v>311</v>
      </c>
      <c r="B147" s="70" t="s">
        <v>296</v>
      </c>
      <c r="C147" s="71" t="s">
        <v>297</v>
      </c>
      <c r="D147" s="70" t="s">
        <v>301</v>
      </c>
      <c r="E147" s="44">
        <v>0</v>
      </c>
      <c r="F147" s="44">
        <v>0.93500000000000005</v>
      </c>
      <c r="G147" s="73">
        <v>0</v>
      </c>
      <c r="H147" s="76">
        <v>162.88</v>
      </c>
      <c r="I147" s="73">
        <f t="shared" si="36"/>
        <v>158.29999999999998</v>
      </c>
      <c r="J147" s="74">
        <v>33.18</v>
      </c>
      <c r="K147" s="74">
        <v>10.11</v>
      </c>
      <c r="L147" s="74">
        <v>1.76</v>
      </c>
      <c r="M147" s="74">
        <v>10.58</v>
      </c>
      <c r="N147" s="74">
        <v>7.27</v>
      </c>
      <c r="O147" s="75">
        <v>2.29</v>
      </c>
      <c r="P147" s="76">
        <f t="shared" si="40"/>
        <v>8.82</v>
      </c>
      <c r="Q147" s="76">
        <f t="shared" si="41"/>
        <v>5.51</v>
      </c>
      <c r="R147" s="61">
        <f t="shared" si="37"/>
        <v>19.29749433106576</v>
      </c>
      <c r="S147" s="77">
        <f t="shared" si="42"/>
        <v>6.3158843537414953</v>
      </c>
      <c r="T147" s="77">
        <f t="shared" si="38"/>
        <v>0</v>
      </c>
      <c r="U147" s="77">
        <f t="shared" si="39"/>
        <v>14.803944271812249</v>
      </c>
      <c r="V147" s="77">
        <f t="shared" si="43"/>
        <v>0</v>
      </c>
      <c r="W147" s="77">
        <f t="shared" si="44"/>
        <v>1.2053967538510983</v>
      </c>
      <c r="X147" s="70" t="s">
        <v>312</v>
      </c>
      <c r="Y147" s="73"/>
      <c r="Z147" s="75"/>
      <c r="AA147" s="73"/>
      <c r="AB147" s="73"/>
      <c r="AC147" s="73"/>
    </row>
    <row r="148" spans="1:29">
      <c r="A148" s="29" t="s">
        <v>270</v>
      </c>
      <c r="B148" s="29" t="s">
        <v>296</v>
      </c>
      <c r="C148" s="30" t="s">
        <v>297</v>
      </c>
      <c r="D148" s="29" t="s">
        <v>301</v>
      </c>
      <c r="E148" s="44">
        <v>0</v>
      </c>
      <c r="F148" s="44">
        <v>0.61199999999999999</v>
      </c>
      <c r="G148" s="31">
        <v>92.2</v>
      </c>
      <c r="H148" s="56">
        <v>305.89</v>
      </c>
      <c r="I148" s="31">
        <f t="shared" si="36"/>
        <v>301.31</v>
      </c>
      <c r="J148" s="34">
        <v>135.76</v>
      </c>
      <c r="K148" s="34">
        <v>10.51</v>
      </c>
      <c r="L148" s="34">
        <v>1.73</v>
      </c>
      <c r="M148" s="34">
        <v>11.89</v>
      </c>
      <c r="N148" s="34">
        <v>8.91</v>
      </c>
      <c r="O148">
        <v>2.29</v>
      </c>
      <c r="P148" s="56">
        <f t="shared" si="40"/>
        <v>10.16</v>
      </c>
      <c r="Q148" s="56">
        <f t="shared" si="41"/>
        <v>7.18</v>
      </c>
      <c r="R148" s="61">
        <f t="shared" si="37"/>
        <v>94.322303149606284</v>
      </c>
      <c r="S148" s="61">
        <f t="shared" si="42"/>
        <v>7.4273425196850393</v>
      </c>
      <c r="T148" s="61">
        <f t="shared" si="38"/>
        <v>0</v>
      </c>
      <c r="U148" s="61">
        <f t="shared" si="39"/>
        <v>8.2398246530032413</v>
      </c>
      <c r="V148" s="61">
        <f t="shared" si="43"/>
        <v>0</v>
      </c>
      <c r="W148" s="61">
        <f t="shared" si="44"/>
        <v>3.279321682785532</v>
      </c>
      <c r="X148" s="29"/>
      <c r="Y148" s="31"/>
      <c r="AA148" s="31"/>
      <c r="AB148" s="31"/>
      <c r="AC148" s="31"/>
    </row>
    <row r="149" spans="1:29">
      <c r="A149" s="29"/>
      <c r="B149" s="30"/>
      <c r="C149" s="30"/>
      <c r="D149" s="30"/>
      <c r="G149" s="31"/>
      <c r="H149" s="56"/>
      <c r="I149" s="31"/>
      <c r="J149" s="34"/>
      <c r="K149" s="34"/>
      <c r="L149" s="34"/>
      <c r="M149" s="34"/>
      <c r="N149" s="34"/>
      <c r="X149" s="30"/>
    </row>
    <row r="150" spans="1:29">
      <c r="A150" s="29"/>
      <c r="B150" s="30"/>
      <c r="C150" s="30"/>
      <c r="D150" s="29"/>
      <c r="G150" s="31"/>
      <c r="H150" s="56"/>
      <c r="I150" s="31"/>
      <c r="J150" s="34"/>
      <c r="K150" s="34"/>
      <c r="L150" s="34"/>
      <c r="M150" s="34"/>
      <c r="N150" s="34"/>
      <c r="X150" s="29"/>
    </row>
    <row r="151" spans="1:29">
      <c r="A151" s="29"/>
      <c r="B151" s="30"/>
      <c r="C151" s="30"/>
      <c r="D151" s="30"/>
      <c r="G151" s="31"/>
      <c r="H151" s="56"/>
      <c r="I151" s="31"/>
      <c r="J151" s="34"/>
      <c r="K151" s="34"/>
      <c r="L151" s="34"/>
      <c r="M151" s="34"/>
      <c r="N151" s="34"/>
      <c r="X151" s="30"/>
    </row>
    <row r="152" spans="1:29">
      <c r="A152" s="29"/>
      <c r="B152" s="30"/>
      <c r="C152" s="30"/>
      <c r="D152" s="29"/>
      <c r="G152" s="31"/>
      <c r="H152" s="56"/>
      <c r="I152" s="31"/>
      <c r="J152" s="34"/>
      <c r="K152" s="34"/>
      <c r="L152" s="34"/>
      <c r="M152" s="34"/>
      <c r="N152" s="34"/>
      <c r="X152" s="29"/>
    </row>
    <row r="153" spans="1:29">
      <c r="A153" s="29"/>
      <c r="B153" s="30"/>
      <c r="C153" s="30"/>
      <c r="D153" s="30"/>
      <c r="G153" s="31"/>
      <c r="H153" s="56"/>
      <c r="I153" s="31"/>
      <c r="J153" s="34"/>
      <c r="K153" s="34"/>
      <c r="L153" s="34"/>
      <c r="M153" s="34"/>
      <c r="N153" s="34"/>
      <c r="X153" s="30"/>
    </row>
    <row r="154" spans="1:29">
      <c r="A154" s="29"/>
      <c r="B154" s="30"/>
      <c r="C154" s="30"/>
      <c r="D154" s="29"/>
      <c r="G154" s="31"/>
      <c r="H154" s="56"/>
      <c r="I154" s="31"/>
      <c r="J154" s="34"/>
      <c r="K154" s="34"/>
      <c r="L154" s="34"/>
      <c r="M154" s="34"/>
      <c r="N154" s="34"/>
      <c r="X154" s="29"/>
    </row>
    <row r="155" spans="1:29">
      <c r="A155" s="29"/>
      <c r="B155" s="30"/>
      <c r="C155" s="30"/>
      <c r="D155" s="30"/>
      <c r="G155" s="31"/>
      <c r="H155" s="56"/>
      <c r="I155" s="31"/>
      <c r="J155" s="34"/>
      <c r="K155" s="34"/>
      <c r="L155" s="34"/>
      <c r="M155" s="34"/>
      <c r="N155" s="34"/>
      <c r="Q155" s="31"/>
      <c r="R155" s="31"/>
      <c r="T155" s="32"/>
      <c r="U155" s="32"/>
      <c r="V155" s="32"/>
      <c r="X155" s="30"/>
      <c r="Y155" s="31"/>
      <c r="AA155" s="31"/>
      <c r="AB155" s="31"/>
      <c r="AC155" s="31"/>
    </row>
    <row r="156" spans="1:29">
      <c r="A156" s="29"/>
      <c r="B156" s="30"/>
      <c r="C156" s="30"/>
      <c r="D156" s="29"/>
      <c r="G156" s="31"/>
      <c r="H156" s="56"/>
      <c r="I156" s="31"/>
      <c r="J156" s="34"/>
      <c r="K156" s="34"/>
      <c r="L156" s="34"/>
      <c r="M156" s="34"/>
      <c r="N156" s="34"/>
      <c r="Q156" s="31"/>
      <c r="R156" s="31"/>
      <c r="T156" s="32"/>
      <c r="U156" s="32"/>
      <c r="V156" s="32"/>
      <c r="X156" s="29"/>
      <c r="Y156" s="31"/>
      <c r="AA156" s="31"/>
      <c r="AB156" s="31"/>
      <c r="AC156" s="31"/>
    </row>
    <row r="157" spans="1:29">
      <c r="A157" s="29"/>
      <c r="B157" s="30"/>
      <c r="C157" s="30"/>
      <c r="D157" s="30"/>
      <c r="G157" s="31"/>
      <c r="H157" s="56"/>
      <c r="I157" s="31"/>
      <c r="J157" s="34"/>
      <c r="K157" s="34"/>
      <c r="L157" s="34"/>
      <c r="M157" s="34"/>
      <c r="N157" s="34"/>
      <c r="Q157" s="31"/>
      <c r="R157" s="31"/>
      <c r="T157" s="32"/>
      <c r="U157" s="32"/>
      <c r="V157" s="32"/>
      <c r="X157" s="30"/>
      <c r="Y157" s="31"/>
      <c r="AA157" s="31"/>
      <c r="AB157" s="31"/>
      <c r="AC157" s="31"/>
    </row>
    <row r="158" spans="1:29">
      <c r="A158" s="29"/>
      <c r="B158" s="30"/>
      <c r="C158" s="30"/>
      <c r="D158" s="29"/>
      <c r="G158" s="31"/>
      <c r="H158" s="56"/>
      <c r="I158" s="31"/>
      <c r="J158" s="34"/>
      <c r="K158" s="34"/>
      <c r="L158" s="34"/>
      <c r="M158" s="34"/>
      <c r="N158" s="34"/>
      <c r="Q158" s="31"/>
      <c r="R158" s="31"/>
      <c r="T158" s="32"/>
      <c r="U158" s="32"/>
      <c r="V158" s="32"/>
      <c r="X158" s="29"/>
      <c r="Y158" s="31"/>
      <c r="AA158" s="31"/>
      <c r="AB158" s="31"/>
      <c r="AC158" s="31"/>
    </row>
    <row r="159" spans="1:29">
      <c r="A159" s="29"/>
      <c r="B159" s="30"/>
      <c r="C159" s="30"/>
      <c r="D159" s="30"/>
      <c r="G159" s="31"/>
      <c r="H159" s="56"/>
      <c r="I159" s="31"/>
      <c r="J159" s="34"/>
      <c r="K159" s="34"/>
      <c r="L159" s="34"/>
      <c r="M159" s="34"/>
      <c r="N159" s="34"/>
      <c r="Q159" s="31"/>
      <c r="R159" s="31"/>
      <c r="T159" s="32"/>
      <c r="U159" s="32"/>
      <c r="V159" s="32"/>
      <c r="X159" s="30"/>
      <c r="Y159" s="31"/>
      <c r="AA159" s="31"/>
      <c r="AB159" s="31"/>
      <c r="AC159" s="31"/>
    </row>
    <row r="160" spans="1:29">
      <c r="A160" s="29"/>
      <c r="B160" s="30"/>
      <c r="C160" s="30"/>
      <c r="D160" s="29"/>
      <c r="G160" s="31"/>
      <c r="H160" s="56"/>
      <c r="I160" s="31"/>
      <c r="J160" s="34"/>
      <c r="K160" s="34"/>
      <c r="L160" s="34"/>
      <c r="M160" s="34"/>
      <c r="N160" s="34"/>
      <c r="Q160" s="31"/>
      <c r="R160" s="31"/>
      <c r="T160" s="32"/>
      <c r="U160" s="32"/>
      <c r="V160" s="32"/>
      <c r="X160" s="29"/>
      <c r="Y160" s="31"/>
      <c r="AA160" s="31"/>
      <c r="AB160" s="31"/>
      <c r="AC160" s="31"/>
    </row>
    <row r="161" spans="1:29">
      <c r="A161" s="29"/>
      <c r="B161" s="30"/>
      <c r="C161" s="30"/>
      <c r="D161" s="30"/>
      <c r="G161" s="31"/>
      <c r="H161" s="56"/>
      <c r="I161" s="31"/>
      <c r="J161" s="34"/>
      <c r="K161" s="34"/>
      <c r="L161" s="34"/>
      <c r="M161" s="34"/>
      <c r="N161" s="34"/>
      <c r="Q161" s="31"/>
      <c r="R161" s="31"/>
      <c r="T161" s="32"/>
      <c r="U161" s="32"/>
      <c r="V161" s="32"/>
      <c r="X161" s="30"/>
      <c r="Y161" s="31"/>
      <c r="AA161" s="31"/>
      <c r="AB161" s="31"/>
      <c r="AC161" s="31"/>
    </row>
    <row r="162" spans="1:29">
      <c r="A162" s="29"/>
      <c r="B162" s="30"/>
      <c r="C162" s="30"/>
      <c r="D162" s="29"/>
      <c r="G162" s="31"/>
      <c r="H162" s="56"/>
      <c r="I162" s="31"/>
      <c r="J162" s="34"/>
      <c r="K162" s="34"/>
      <c r="L162" s="34"/>
      <c r="M162" s="34"/>
      <c r="N162" s="34"/>
      <c r="Q162" s="31"/>
      <c r="R162" s="31"/>
      <c r="T162" s="32"/>
      <c r="U162" s="32"/>
      <c r="V162" s="32"/>
      <c r="X162" s="29"/>
      <c r="Y162" s="31"/>
      <c r="AA162" s="31"/>
      <c r="AB162" s="31"/>
      <c r="AC162" s="31"/>
    </row>
    <row r="163" spans="1:29">
      <c r="A163" s="29"/>
      <c r="B163" s="30"/>
      <c r="C163" s="30"/>
      <c r="D163" s="30"/>
      <c r="G163" s="31"/>
      <c r="H163" s="56"/>
      <c r="I163" s="31"/>
      <c r="J163" s="34"/>
      <c r="K163" s="34"/>
      <c r="L163" s="34"/>
      <c r="M163" s="34"/>
      <c r="N163" s="34"/>
      <c r="Q163" s="31"/>
      <c r="R163" s="31"/>
      <c r="T163" s="32"/>
      <c r="U163" s="32"/>
      <c r="V163" s="32"/>
      <c r="X163" s="30"/>
      <c r="Y163" s="31"/>
      <c r="AA163" s="31"/>
      <c r="AB163" s="31"/>
      <c r="AC163" s="31"/>
    </row>
    <row r="164" spans="1:29">
      <c r="A164" s="29"/>
      <c r="B164" s="30"/>
      <c r="C164" s="30"/>
      <c r="D164" s="29"/>
      <c r="G164" s="31"/>
      <c r="H164" s="56"/>
      <c r="I164" s="31"/>
      <c r="J164" s="34"/>
      <c r="K164" s="34"/>
      <c r="L164" s="34"/>
      <c r="M164" s="34"/>
      <c r="N164" s="34"/>
      <c r="Q164" s="31"/>
      <c r="R164" s="31"/>
      <c r="T164" s="32"/>
      <c r="U164" s="32"/>
      <c r="V164" s="32"/>
      <c r="X164" s="29"/>
      <c r="Y164" s="31"/>
      <c r="AA164" s="31"/>
      <c r="AB164" s="31"/>
      <c r="AC164" s="31"/>
    </row>
    <row r="165" spans="1:29">
      <c r="A165" s="29"/>
      <c r="B165" s="30"/>
      <c r="C165" s="30"/>
      <c r="D165" s="30"/>
      <c r="G165" s="31"/>
      <c r="H165" s="56"/>
      <c r="I165" s="31"/>
      <c r="J165" s="34"/>
      <c r="K165" s="34"/>
      <c r="L165" s="34"/>
      <c r="M165" s="34"/>
      <c r="N165" s="34"/>
      <c r="Q165" s="31"/>
      <c r="R165" s="31"/>
      <c r="T165" s="32"/>
      <c r="U165" s="32"/>
      <c r="V165" s="32"/>
      <c r="X165" s="30"/>
      <c r="Y165" s="31"/>
      <c r="AA165" s="31"/>
      <c r="AB165" s="31"/>
      <c r="AC165" s="31"/>
    </row>
    <row r="166" spans="1:29">
      <c r="A166" s="29"/>
      <c r="B166" s="30"/>
      <c r="C166" s="30"/>
      <c r="D166" s="29"/>
      <c r="G166" s="31"/>
      <c r="H166" s="56"/>
      <c r="I166" s="31"/>
      <c r="J166" s="34"/>
      <c r="K166" s="34"/>
      <c r="L166" s="34"/>
      <c r="M166" s="34"/>
      <c r="N166" s="34"/>
      <c r="Q166" s="31"/>
      <c r="R166" s="31"/>
      <c r="T166" s="32"/>
      <c r="U166" s="32"/>
      <c r="V166" s="32"/>
      <c r="X166" s="29"/>
      <c r="Y166" s="31"/>
      <c r="AA166" s="31"/>
      <c r="AB166" s="31"/>
      <c r="AC166" s="31"/>
    </row>
    <row r="167" spans="1:29">
      <c r="A167" s="29"/>
      <c r="B167" s="30"/>
      <c r="C167" s="30"/>
      <c r="D167" s="30"/>
      <c r="G167" s="31"/>
      <c r="H167" s="56"/>
      <c r="I167" s="31"/>
      <c r="J167" s="34"/>
      <c r="K167" s="34"/>
      <c r="L167" s="34"/>
      <c r="M167" s="34"/>
      <c r="N167" s="34"/>
      <c r="Q167" s="31"/>
      <c r="R167" s="31"/>
      <c r="T167" s="32"/>
      <c r="U167" s="32"/>
      <c r="V167" s="32"/>
      <c r="X167" s="30"/>
      <c r="Y167" s="31"/>
      <c r="AA167" s="31"/>
      <c r="AB167" s="31"/>
      <c r="AC167" s="31"/>
    </row>
    <row r="168" spans="1:29">
      <c r="A168" s="29"/>
      <c r="B168" s="30"/>
      <c r="C168" s="30"/>
      <c r="D168" s="29"/>
      <c r="G168" s="31"/>
      <c r="H168" s="56"/>
      <c r="I168" s="31"/>
      <c r="J168" s="34"/>
      <c r="K168" s="34"/>
      <c r="L168" s="34"/>
      <c r="M168" s="34"/>
      <c r="N168" s="34"/>
      <c r="Q168" s="31"/>
      <c r="R168" s="31"/>
      <c r="T168" s="32"/>
      <c r="U168" s="32"/>
      <c r="V168" s="32"/>
      <c r="X168" s="29"/>
      <c r="Y168" s="31"/>
      <c r="AA168" s="31"/>
      <c r="AB168" s="31"/>
      <c r="AC168" s="31"/>
    </row>
    <row r="169" spans="1:29">
      <c r="A169" s="29"/>
      <c r="B169" s="30"/>
      <c r="C169" s="30"/>
      <c r="D169" s="30"/>
      <c r="G169" s="31"/>
      <c r="H169" s="56"/>
      <c r="I169" s="31"/>
      <c r="J169" s="34"/>
      <c r="K169" s="34"/>
      <c r="L169" s="34"/>
      <c r="M169" s="34"/>
      <c r="N169" s="34"/>
      <c r="Q169" s="31"/>
      <c r="R169" s="31"/>
      <c r="T169" s="32"/>
      <c r="U169" s="32"/>
      <c r="V169" s="32"/>
      <c r="X169" s="30"/>
      <c r="Y169" s="31"/>
      <c r="AA169" s="31"/>
      <c r="AB169" s="31"/>
      <c r="AC169" s="31"/>
    </row>
    <row r="170" spans="1:29">
      <c r="A170" s="29"/>
      <c r="B170" s="30"/>
      <c r="C170" s="30"/>
      <c r="D170" s="29"/>
      <c r="G170" s="31"/>
      <c r="H170" s="56"/>
      <c r="I170" s="31"/>
      <c r="J170" s="34"/>
      <c r="K170" s="34"/>
      <c r="L170" s="34"/>
      <c r="M170" s="34"/>
      <c r="N170" s="34"/>
      <c r="Q170" s="31"/>
      <c r="R170" s="31"/>
      <c r="T170" s="32"/>
      <c r="U170" s="32"/>
      <c r="V170" s="32"/>
      <c r="X170" s="29"/>
      <c r="Y170" s="31"/>
      <c r="AA170" s="31"/>
      <c r="AB170" s="31"/>
      <c r="AC170" s="31"/>
    </row>
    <row r="171" spans="1:29">
      <c r="A171" s="29"/>
      <c r="B171" s="30"/>
      <c r="C171" s="30"/>
      <c r="D171" s="30"/>
      <c r="G171" s="31"/>
      <c r="H171" s="56"/>
      <c r="I171" s="31"/>
      <c r="J171" s="34"/>
      <c r="K171" s="34"/>
      <c r="L171" s="34"/>
      <c r="M171" s="34"/>
      <c r="N171" s="34"/>
      <c r="Q171" s="31"/>
      <c r="R171" s="31"/>
      <c r="T171" s="32"/>
      <c r="U171" s="32"/>
      <c r="V171" s="32"/>
      <c r="X171" s="30"/>
      <c r="Y171" s="31"/>
      <c r="AA171" s="31"/>
      <c r="AB171" s="31"/>
      <c r="AC171" s="31"/>
    </row>
    <row r="172" spans="1:29">
      <c r="A172" s="29"/>
      <c r="B172" s="30"/>
      <c r="C172" s="30"/>
      <c r="D172" s="29"/>
      <c r="G172" s="31"/>
      <c r="H172" s="56"/>
      <c r="I172" s="31"/>
      <c r="J172" s="34"/>
      <c r="K172" s="34"/>
      <c r="L172" s="34"/>
      <c r="M172" s="34"/>
      <c r="N172" s="34"/>
      <c r="Q172" s="31"/>
      <c r="R172" s="31"/>
      <c r="T172" s="32"/>
      <c r="U172" s="32"/>
      <c r="V172" s="32"/>
      <c r="X172" s="29"/>
      <c r="Y172" s="31"/>
      <c r="AA172" s="31"/>
      <c r="AB172" s="31"/>
      <c r="AC172" s="31"/>
    </row>
    <row r="173" spans="1:29">
      <c r="A173" s="29"/>
      <c r="B173" s="30"/>
      <c r="C173" s="30"/>
      <c r="D173" s="30"/>
      <c r="G173" s="31"/>
      <c r="H173" s="56"/>
      <c r="I173" s="31"/>
      <c r="J173" s="34"/>
      <c r="K173" s="34"/>
      <c r="L173" s="34"/>
      <c r="M173" s="34"/>
      <c r="N173" s="34"/>
      <c r="Q173" s="31"/>
      <c r="R173" s="31"/>
      <c r="T173" s="32"/>
      <c r="U173" s="32"/>
      <c r="V173" s="32"/>
      <c r="X173" s="30"/>
      <c r="Y173" s="31"/>
      <c r="AA173" s="31"/>
      <c r="AB173" s="31"/>
      <c r="AC173" s="31"/>
    </row>
    <row r="174" spans="1:29">
      <c r="A174" s="29"/>
      <c r="B174" s="30"/>
      <c r="C174" s="30"/>
      <c r="D174" s="29"/>
      <c r="G174" s="31"/>
      <c r="H174" s="56"/>
      <c r="I174" s="31"/>
      <c r="J174" s="34"/>
      <c r="K174" s="34"/>
      <c r="L174" s="34"/>
      <c r="M174" s="34"/>
      <c r="N174" s="34"/>
      <c r="Q174" s="31"/>
      <c r="R174" s="31"/>
      <c r="T174" s="32"/>
      <c r="U174" s="32"/>
      <c r="V174" s="32"/>
      <c r="X174" s="29"/>
      <c r="Y174" s="31"/>
      <c r="AA174" s="31"/>
      <c r="AB174" s="31"/>
      <c r="AC174" s="31"/>
    </row>
    <row r="175" spans="1:29">
      <c r="A175" s="29"/>
      <c r="B175" s="30"/>
      <c r="C175" s="30"/>
      <c r="D175" s="30"/>
      <c r="G175" s="31"/>
      <c r="H175" s="56"/>
      <c r="I175" s="31"/>
      <c r="J175" s="34"/>
      <c r="K175" s="34"/>
      <c r="L175" s="34"/>
      <c r="M175" s="34"/>
      <c r="N175" s="34"/>
      <c r="Q175" s="31"/>
      <c r="R175" s="31"/>
      <c r="T175" s="32"/>
      <c r="U175" s="32"/>
      <c r="V175" s="32"/>
      <c r="X175" s="30"/>
      <c r="Y175" s="31"/>
      <c r="AA175" s="31"/>
      <c r="AB175" s="31"/>
      <c r="AC175" s="31"/>
    </row>
    <row r="176" spans="1:29">
      <c r="A176" s="29"/>
      <c r="B176" s="30"/>
      <c r="C176" s="30"/>
      <c r="D176" s="29"/>
      <c r="G176" s="31"/>
      <c r="H176" s="56"/>
      <c r="I176" s="31"/>
      <c r="J176" s="34"/>
      <c r="K176" s="34"/>
      <c r="L176" s="34"/>
      <c r="M176" s="34"/>
      <c r="N176" s="34"/>
      <c r="Q176" s="31"/>
      <c r="R176" s="31"/>
      <c r="T176" s="32"/>
      <c r="U176" s="32"/>
      <c r="V176" s="32"/>
      <c r="X176" s="29"/>
      <c r="Y176" s="31"/>
      <c r="AA176" s="31"/>
      <c r="AB176" s="31"/>
      <c r="AC176" s="31"/>
    </row>
    <row r="177" spans="1:29">
      <c r="A177" s="29"/>
      <c r="B177" s="30"/>
      <c r="C177" s="30"/>
      <c r="D177" s="30"/>
      <c r="G177" s="31"/>
      <c r="H177" s="56"/>
      <c r="I177" s="31"/>
      <c r="J177" s="34"/>
      <c r="K177" s="34"/>
      <c r="L177" s="34"/>
      <c r="M177" s="34"/>
      <c r="N177" s="34"/>
      <c r="Q177" s="31"/>
      <c r="R177" s="31"/>
      <c r="T177" s="32"/>
      <c r="U177" s="32"/>
      <c r="V177" s="32"/>
      <c r="X177" s="30"/>
      <c r="Y177" s="31"/>
      <c r="AA177" s="31"/>
      <c r="AB177" s="31"/>
      <c r="AC177" s="31"/>
    </row>
    <row r="178" spans="1:29">
      <c r="A178" s="29"/>
      <c r="B178" s="30"/>
      <c r="C178" s="30"/>
      <c r="D178" s="29"/>
      <c r="G178" s="31"/>
      <c r="H178" s="56"/>
      <c r="I178" s="31"/>
      <c r="J178" s="34"/>
      <c r="K178" s="34"/>
      <c r="L178" s="34"/>
      <c r="M178" s="34"/>
      <c r="N178" s="34"/>
      <c r="Q178" s="31"/>
      <c r="R178" s="31"/>
      <c r="T178" s="32"/>
      <c r="U178" s="32"/>
      <c r="V178" s="32"/>
      <c r="X178" s="29"/>
      <c r="Y178" s="31"/>
      <c r="AA178" s="31"/>
      <c r="AB178" s="31"/>
      <c r="AC178" s="31"/>
    </row>
    <row r="179" spans="1:29">
      <c r="A179" s="29"/>
      <c r="B179" s="30"/>
      <c r="C179" s="30"/>
      <c r="D179" s="30"/>
      <c r="G179" s="31"/>
      <c r="H179" s="56"/>
      <c r="I179" s="31"/>
      <c r="J179" s="34"/>
      <c r="K179" s="34"/>
      <c r="L179" s="34"/>
      <c r="M179" s="34"/>
      <c r="N179" s="34"/>
      <c r="Q179" s="31"/>
      <c r="R179" s="31"/>
      <c r="T179" s="32"/>
      <c r="U179" s="32"/>
      <c r="V179" s="32"/>
      <c r="X179" s="30"/>
      <c r="Y179" s="31"/>
      <c r="AA179" s="31"/>
      <c r="AB179" s="31"/>
      <c r="AC179" s="31"/>
    </row>
    <row r="180" spans="1:29">
      <c r="A180" s="29"/>
      <c r="B180" s="30"/>
      <c r="C180" s="30"/>
      <c r="D180" s="29"/>
      <c r="G180" s="31"/>
      <c r="H180" s="56"/>
      <c r="I180" s="31"/>
      <c r="J180" s="34"/>
      <c r="K180" s="34"/>
      <c r="L180" s="34"/>
      <c r="M180" s="34"/>
      <c r="N180" s="34"/>
      <c r="Q180" s="31"/>
      <c r="R180" s="31"/>
      <c r="T180" s="32"/>
      <c r="U180" s="32"/>
      <c r="V180" s="32"/>
      <c r="X180" s="29"/>
      <c r="Y180" s="31"/>
      <c r="AA180" s="31"/>
      <c r="AB180" s="31"/>
      <c r="AC180" s="31"/>
    </row>
    <row r="181" spans="1:29">
      <c r="A181" s="29"/>
      <c r="B181" s="30"/>
      <c r="C181" s="30"/>
      <c r="D181" s="30"/>
      <c r="G181" s="31"/>
      <c r="H181" s="56"/>
      <c r="I181" s="31"/>
      <c r="J181" s="34"/>
      <c r="K181" s="34"/>
      <c r="L181" s="34"/>
      <c r="M181" s="34"/>
      <c r="N181" s="34"/>
      <c r="Q181" s="31"/>
      <c r="R181" s="31"/>
      <c r="T181" s="32"/>
      <c r="U181" s="32"/>
      <c r="V181" s="32"/>
      <c r="X181" s="30"/>
      <c r="Y181" s="31"/>
      <c r="AA181" s="31"/>
      <c r="AB181" s="31"/>
      <c r="AC181" s="31"/>
    </row>
    <row r="182" spans="1:29">
      <c r="A182" s="29"/>
      <c r="B182" s="30"/>
      <c r="C182" s="30"/>
      <c r="D182" s="29"/>
      <c r="G182" s="31"/>
      <c r="H182" s="56"/>
      <c r="I182" s="31"/>
      <c r="J182" s="34"/>
      <c r="K182" s="34"/>
      <c r="L182" s="34"/>
      <c r="M182" s="34"/>
      <c r="N182" s="34"/>
      <c r="Q182" s="31"/>
      <c r="R182" s="31"/>
      <c r="T182" s="32"/>
      <c r="U182" s="32"/>
      <c r="V182" s="32"/>
      <c r="X182" s="29"/>
      <c r="Y182" s="31"/>
      <c r="AA182" s="31"/>
      <c r="AB182" s="31"/>
      <c r="AC182" s="31"/>
    </row>
    <row r="183" spans="1:29">
      <c r="A183" s="29"/>
      <c r="B183" s="30"/>
      <c r="C183" s="30"/>
      <c r="D183" s="30"/>
      <c r="G183" s="31"/>
      <c r="H183" s="56"/>
      <c r="I183" s="31"/>
      <c r="J183" s="34"/>
      <c r="K183" s="34"/>
      <c r="L183" s="34"/>
      <c r="M183" s="34"/>
      <c r="N183" s="34"/>
      <c r="Q183" s="31"/>
      <c r="R183" s="31"/>
      <c r="T183" s="32"/>
      <c r="U183" s="32"/>
      <c r="V183" s="32"/>
      <c r="X183" s="30"/>
      <c r="Y183" s="31"/>
      <c r="AA183" s="31"/>
      <c r="AB183" s="31"/>
      <c r="AC183" s="31"/>
    </row>
    <row r="184" spans="1:29">
      <c r="A184" s="29"/>
      <c r="B184" s="30"/>
      <c r="C184" s="30"/>
      <c r="D184" s="29"/>
      <c r="G184" s="31"/>
      <c r="H184" s="56"/>
      <c r="I184" s="31"/>
      <c r="J184" s="34"/>
      <c r="K184" s="34"/>
      <c r="L184" s="34"/>
      <c r="M184" s="34"/>
      <c r="N184" s="34"/>
      <c r="Q184" s="31"/>
      <c r="R184" s="31"/>
      <c r="T184" s="32"/>
      <c r="U184" s="32"/>
      <c r="V184" s="32"/>
      <c r="X184" s="29"/>
      <c r="Y184" s="31"/>
      <c r="AA184" s="31"/>
      <c r="AB184" s="31"/>
      <c r="AC184" s="31"/>
    </row>
    <row r="185" spans="1:29">
      <c r="A185" s="29"/>
      <c r="B185" s="30"/>
      <c r="C185" s="30"/>
      <c r="D185" s="30"/>
      <c r="G185" s="31"/>
      <c r="H185" s="56"/>
      <c r="I185" s="31"/>
      <c r="J185" s="34"/>
      <c r="K185" s="34"/>
      <c r="L185" s="34"/>
      <c r="M185" s="34"/>
      <c r="N185" s="34"/>
      <c r="Q185" s="31"/>
      <c r="R185" s="31"/>
      <c r="T185" s="32"/>
      <c r="U185" s="32"/>
      <c r="V185" s="32"/>
      <c r="X185" s="30"/>
      <c r="Y185" s="31"/>
      <c r="AA185" s="31"/>
      <c r="AB185" s="31"/>
      <c r="AC185" s="31"/>
    </row>
    <row r="186" spans="1:29">
      <c r="A186" s="29"/>
      <c r="B186" s="30"/>
      <c r="C186" s="30"/>
      <c r="D186" s="29"/>
      <c r="G186" s="31"/>
      <c r="H186" s="56"/>
      <c r="I186" s="31"/>
      <c r="J186" s="34"/>
      <c r="K186" s="34"/>
      <c r="L186" s="34"/>
      <c r="M186" s="34"/>
      <c r="N186" s="34"/>
      <c r="Q186" s="31"/>
      <c r="R186" s="31"/>
      <c r="T186" s="32"/>
      <c r="U186" s="32"/>
      <c r="V186" s="32"/>
      <c r="X186" s="29"/>
      <c r="Y186" s="31"/>
      <c r="AA186" s="31"/>
      <c r="AB186" s="31"/>
      <c r="AC186" s="31"/>
    </row>
    <row r="187" spans="1:29">
      <c r="A187" s="29"/>
      <c r="B187" s="30"/>
      <c r="C187" s="30"/>
      <c r="D187" s="30"/>
      <c r="G187" s="31"/>
      <c r="H187" s="56"/>
      <c r="I187" s="31"/>
      <c r="J187" s="34"/>
      <c r="K187" s="34"/>
      <c r="L187" s="34"/>
      <c r="M187" s="34"/>
      <c r="N187" s="34"/>
      <c r="Q187" s="31"/>
      <c r="R187" s="31"/>
      <c r="T187" s="32"/>
      <c r="U187" s="32"/>
      <c r="V187" s="32"/>
      <c r="X187" s="30"/>
      <c r="Y187" s="31"/>
      <c r="AA187" s="31"/>
      <c r="AB187" s="31"/>
      <c r="AC187" s="31"/>
    </row>
    <row r="188" spans="1:29">
      <c r="A188" s="29"/>
      <c r="B188" s="30"/>
      <c r="C188" s="30"/>
      <c r="D188" s="29"/>
      <c r="G188" s="31"/>
      <c r="H188" s="56"/>
      <c r="I188" s="31"/>
      <c r="J188" s="34"/>
      <c r="K188" s="34"/>
      <c r="L188" s="34"/>
      <c r="M188" s="34"/>
      <c r="N188" s="34"/>
      <c r="Q188" s="31"/>
      <c r="R188" s="31"/>
      <c r="T188" s="32"/>
      <c r="U188" s="32"/>
      <c r="V188" s="32"/>
      <c r="X188" s="29"/>
      <c r="Y188" s="31"/>
      <c r="AA188" s="31"/>
      <c r="AB188" s="31"/>
      <c r="AC188" s="31"/>
    </row>
    <row r="189" spans="1:29">
      <c r="A189" s="29"/>
      <c r="B189" s="30"/>
      <c r="C189" s="30"/>
      <c r="D189" s="30"/>
      <c r="G189" s="31"/>
      <c r="H189" s="56"/>
      <c r="I189" s="31"/>
      <c r="J189" s="34"/>
      <c r="K189" s="34"/>
      <c r="L189" s="34"/>
      <c r="M189" s="34"/>
      <c r="N189" s="34"/>
      <c r="Q189" s="31"/>
      <c r="R189" s="31"/>
      <c r="T189" s="32"/>
      <c r="U189" s="32"/>
      <c r="V189" s="32"/>
      <c r="X189" s="30"/>
      <c r="Y189" s="31"/>
      <c r="AA189" s="31"/>
      <c r="AB189" s="31"/>
      <c r="AC189" s="31"/>
    </row>
    <row r="190" spans="1:29">
      <c r="A190" s="29"/>
      <c r="B190" s="30"/>
      <c r="C190" s="30"/>
      <c r="D190" s="29"/>
      <c r="G190" s="31"/>
      <c r="H190" s="56"/>
      <c r="I190" s="31"/>
      <c r="J190" s="34"/>
      <c r="K190" s="34"/>
      <c r="L190" s="34"/>
      <c r="M190" s="34"/>
      <c r="N190" s="34"/>
      <c r="Q190" s="31"/>
      <c r="R190" s="31"/>
      <c r="T190" s="32"/>
      <c r="U190" s="32"/>
      <c r="V190" s="32"/>
      <c r="X190" s="29"/>
      <c r="Y190" s="31"/>
      <c r="AA190" s="31"/>
      <c r="AB190" s="31"/>
      <c r="AC190" s="31"/>
    </row>
    <row r="191" spans="1:29">
      <c r="A191" s="29"/>
      <c r="B191" s="30"/>
      <c r="C191" s="30"/>
      <c r="D191" s="30"/>
      <c r="G191" s="31"/>
      <c r="H191" s="56"/>
      <c r="I191" s="31"/>
      <c r="J191" s="34"/>
      <c r="K191" s="34"/>
      <c r="L191" s="34"/>
      <c r="M191" s="34"/>
      <c r="N191" s="34"/>
      <c r="Q191" s="31"/>
      <c r="R191" s="31"/>
      <c r="T191" s="32"/>
      <c r="U191" s="32"/>
      <c r="V191" s="32"/>
      <c r="X191" s="30"/>
      <c r="Y191" s="31"/>
      <c r="AA191" s="31"/>
      <c r="AB191" s="31"/>
      <c r="AC191" s="31"/>
    </row>
    <row r="192" spans="1:29">
      <c r="A192" s="29"/>
      <c r="B192" s="30"/>
      <c r="C192" s="30"/>
      <c r="D192" s="29"/>
      <c r="G192" s="31"/>
      <c r="H192" s="56"/>
      <c r="I192" s="31"/>
      <c r="J192" s="34"/>
      <c r="K192" s="34"/>
      <c r="L192" s="34"/>
      <c r="M192" s="34"/>
      <c r="N192" s="34"/>
      <c r="Q192" s="31"/>
      <c r="R192" s="31"/>
      <c r="T192" s="32"/>
      <c r="U192" s="32"/>
      <c r="V192" s="32"/>
      <c r="X192" s="29"/>
      <c r="Y192" s="31"/>
      <c r="AA192" s="31"/>
      <c r="AB192" s="31"/>
      <c r="AC192" s="31"/>
    </row>
    <row r="193" spans="1:29">
      <c r="A193" s="29"/>
      <c r="B193" s="30"/>
      <c r="C193" s="30"/>
      <c r="D193" s="30"/>
      <c r="G193" s="31"/>
      <c r="H193" s="56"/>
      <c r="I193" s="31"/>
      <c r="J193" s="34"/>
      <c r="K193" s="34"/>
      <c r="L193" s="34"/>
      <c r="M193" s="34"/>
      <c r="N193" s="34"/>
      <c r="Q193" s="31"/>
      <c r="R193" s="31"/>
      <c r="T193" s="32"/>
      <c r="U193" s="32"/>
      <c r="V193" s="32"/>
      <c r="X193" s="30"/>
      <c r="Y193" s="31"/>
      <c r="AA193" s="31"/>
      <c r="AB193" s="31"/>
      <c r="AC193" s="31"/>
    </row>
    <row r="194" spans="1:29">
      <c r="A194" s="29"/>
      <c r="B194" s="30"/>
      <c r="C194" s="30"/>
      <c r="D194" s="29"/>
      <c r="G194" s="31"/>
      <c r="H194" s="56"/>
      <c r="I194" s="31"/>
      <c r="J194" s="34"/>
      <c r="K194" s="34"/>
      <c r="L194" s="34"/>
      <c r="M194" s="34"/>
      <c r="N194" s="34"/>
      <c r="Q194" s="31"/>
      <c r="R194" s="31"/>
      <c r="T194" s="32"/>
      <c r="U194" s="32"/>
      <c r="V194" s="32"/>
      <c r="X194" s="29"/>
      <c r="Y194" s="31"/>
      <c r="AA194" s="31"/>
      <c r="AB194" s="31"/>
      <c r="AC194" s="31"/>
    </row>
    <row r="195" spans="1:29">
      <c r="A195" s="29"/>
      <c r="B195" s="30"/>
      <c r="C195" s="30"/>
      <c r="D195" s="30"/>
      <c r="G195" s="31"/>
      <c r="H195" s="56"/>
      <c r="I195" s="31"/>
      <c r="J195" s="34"/>
      <c r="K195" s="34"/>
      <c r="L195" s="34"/>
      <c r="M195" s="34"/>
      <c r="N195" s="34"/>
      <c r="Q195" s="31"/>
      <c r="R195" s="31"/>
      <c r="T195" s="32"/>
      <c r="U195" s="32"/>
      <c r="V195" s="32"/>
      <c r="X195" s="30"/>
      <c r="Y195" s="31"/>
      <c r="AA195" s="31"/>
      <c r="AB195" s="31"/>
      <c r="AC195" s="31"/>
    </row>
    <row r="196" spans="1:29">
      <c r="A196" s="29"/>
      <c r="B196" s="30"/>
      <c r="C196" s="30"/>
      <c r="D196" s="29"/>
      <c r="G196" s="31"/>
      <c r="H196" s="56"/>
      <c r="I196" s="31"/>
      <c r="J196" s="34"/>
      <c r="K196" s="34"/>
      <c r="L196" s="34"/>
      <c r="M196" s="34"/>
      <c r="N196" s="34"/>
      <c r="Q196" s="31"/>
      <c r="R196" s="31"/>
      <c r="T196" s="32"/>
      <c r="U196" s="32"/>
      <c r="V196" s="32"/>
      <c r="X196" s="29"/>
      <c r="Y196" s="31"/>
      <c r="AA196" s="31"/>
      <c r="AB196" s="31"/>
      <c r="AC196" s="31"/>
    </row>
    <row r="197" spans="1:29">
      <c r="A197" s="29"/>
      <c r="B197" s="30"/>
      <c r="C197" s="30"/>
      <c r="D197" s="30"/>
      <c r="G197" s="31"/>
      <c r="H197" s="56"/>
      <c r="I197" s="31"/>
      <c r="J197" s="34"/>
      <c r="K197" s="34"/>
      <c r="L197" s="34"/>
      <c r="M197" s="34"/>
      <c r="N197" s="34"/>
      <c r="Q197" s="31"/>
      <c r="R197" s="31"/>
      <c r="T197" s="32"/>
      <c r="U197" s="32"/>
      <c r="V197" s="32"/>
      <c r="X197" s="30"/>
      <c r="Y197" s="31"/>
      <c r="AA197" s="31"/>
      <c r="AB197" s="31"/>
      <c r="AC197" s="31"/>
    </row>
    <row r="198" spans="1:29">
      <c r="A198" s="29"/>
      <c r="B198" s="30"/>
      <c r="C198" s="30"/>
      <c r="D198" s="29"/>
      <c r="G198" s="31"/>
      <c r="H198" s="56"/>
      <c r="I198" s="31"/>
      <c r="J198" s="34"/>
      <c r="K198" s="34"/>
      <c r="L198" s="34"/>
      <c r="M198" s="34"/>
      <c r="N198" s="34"/>
      <c r="Q198" s="31"/>
      <c r="R198" s="31"/>
      <c r="T198" s="32"/>
      <c r="U198" s="32"/>
      <c r="V198" s="32"/>
      <c r="X198" s="29"/>
      <c r="Y198" s="31"/>
      <c r="AA198" s="31"/>
      <c r="AB198" s="31"/>
      <c r="AC198" s="31"/>
    </row>
    <row r="199" spans="1:29">
      <c r="A199" s="29"/>
      <c r="B199" s="30"/>
      <c r="C199" s="30"/>
      <c r="D199" s="30"/>
      <c r="G199" s="31"/>
      <c r="H199" s="56"/>
      <c r="I199" s="31"/>
      <c r="J199" s="34"/>
      <c r="K199" s="34"/>
      <c r="L199" s="34"/>
      <c r="M199" s="34"/>
      <c r="N199" s="34"/>
      <c r="Q199" s="31"/>
      <c r="R199" s="31"/>
      <c r="T199" s="32"/>
      <c r="U199" s="32"/>
      <c r="V199" s="32"/>
      <c r="X199" s="30"/>
      <c r="Y199" s="31"/>
      <c r="AA199" s="31"/>
      <c r="AB199" s="31"/>
      <c r="AC199" s="31"/>
    </row>
    <row r="200" spans="1:29">
      <c r="A200" s="29"/>
      <c r="B200" s="30"/>
      <c r="C200" s="30"/>
      <c r="D200" s="29"/>
      <c r="G200" s="31"/>
      <c r="H200" s="56"/>
      <c r="I200" s="31"/>
      <c r="J200" s="34"/>
      <c r="K200" s="34"/>
      <c r="L200" s="34"/>
      <c r="M200" s="34"/>
      <c r="N200" s="34"/>
      <c r="Q200" s="31"/>
      <c r="R200" s="31"/>
      <c r="T200" s="32"/>
      <c r="U200" s="32"/>
      <c r="V200" s="32"/>
      <c r="X200" s="29"/>
      <c r="Y200" s="31"/>
      <c r="AA200" s="31"/>
      <c r="AB200" s="31"/>
      <c r="AC200" s="31"/>
    </row>
    <row r="201" spans="1:29">
      <c r="A201" s="29"/>
      <c r="B201" s="30"/>
      <c r="C201" s="30"/>
      <c r="D201" s="30"/>
      <c r="G201" s="31"/>
      <c r="H201" s="56"/>
      <c r="I201" s="31"/>
      <c r="J201" s="34"/>
      <c r="K201" s="34"/>
      <c r="L201" s="34"/>
      <c r="M201" s="34"/>
      <c r="N201" s="34"/>
      <c r="Q201" s="31"/>
      <c r="R201" s="31"/>
      <c r="T201" s="32"/>
      <c r="U201" s="32"/>
      <c r="V201" s="32"/>
      <c r="X201" s="30"/>
      <c r="Y201" s="31"/>
      <c r="AA201" s="31"/>
      <c r="AB201" s="31"/>
      <c r="AC201" s="31"/>
    </row>
    <row r="202" spans="1:29">
      <c r="A202" s="29"/>
      <c r="B202" s="30"/>
      <c r="C202" s="30"/>
      <c r="D202" s="29"/>
      <c r="G202" s="31"/>
      <c r="H202" s="56"/>
      <c r="I202" s="31"/>
      <c r="J202" s="34"/>
      <c r="K202" s="34"/>
      <c r="L202" s="34"/>
      <c r="M202" s="34"/>
      <c r="N202" s="34"/>
      <c r="Q202" s="31"/>
      <c r="R202" s="31"/>
      <c r="T202" s="32"/>
      <c r="U202" s="32"/>
      <c r="V202" s="32"/>
      <c r="X202" s="29"/>
      <c r="Y202" s="31"/>
      <c r="AA202" s="31"/>
      <c r="AB202" s="31"/>
      <c r="AC202" s="31"/>
    </row>
    <row r="203" spans="1:29">
      <c r="A203" s="29"/>
      <c r="B203" s="30"/>
      <c r="C203" s="30"/>
      <c r="D203" s="30"/>
      <c r="G203" s="31"/>
      <c r="H203" s="56"/>
      <c r="I203" s="31"/>
      <c r="J203" s="34"/>
      <c r="K203" s="34"/>
      <c r="L203" s="34"/>
      <c r="M203" s="34"/>
      <c r="N203" s="34"/>
      <c r="Q203" s="31"/>
      <c r="R203" s="31"/>
      <c r="T203" s="32"/>
      <c r="U203" s="32"/>
      <c r="V203" s="32"/>
      <c r="X203" s="30"/>
      <c r="Y203" s="31"/>
      <c r="AA203" s="31"/>
      <c r="AB203" s="31"/>
      <c r="AC203" s="31"/>
    </row>
    <row r="204" spans="1:29">
      <c r="A204" s="29"/>
      <c r="B204" s="30"/>
      <c r="C204" s="30"/>
      <c r="D204" s="29"/>
      <c r="G204" s="31"/>
      <c r="H204" s="56"/>
      <c r="I204" s="31"/>
      <c r="J204" s="34"/>
      <c r="K204" s="34"/>
      <c r="L204" s="34"/>
      <c r="M204" s="34"/>
      <c r="N204" s="34"/>
      <c r="Q204" s="31"/>
      <c r="R204" s="31"/>
      <c r="T204" s="32"/>
      <c r="U204" s="32"/>
      <c r="V204" s="32"/>
      <c r="X204" s="29"/>
      <c r="Y204" s="31"/>
      <c r="AA204" s="31"/>
      <c r="AB204" s="31"/>
      <c r="AC204" s="31"/>
    </row>
    <row r="205" spans="1:29">
      <c r="A205" s="29"/>
      <c r="B205" s="30"/>
      <c r="C205" s="30"/>
      <c r="D205" s="30"/>
      <c r="G205" s="31"/>
      <c r="H205" s="56"/>
      <c r="I205" s="31"/>
      <c r="J205" s="34"/>
      <c r="K205" s="34"/>
      <c r="L205" s="34"/>
      <c r="M205" s="34"/>
      <c r="N205" s="34"/>
      <c r="Q205" s="31"/>
      <c r="R205" s="31"/>
      <c r="T205" s="32"/>
      <c r="U205" s="32"/>
      <c r="V205" s="32"/>
      <c r="X205" s="30"/>
      <c r="Y205" s="31"/>
      <c r="AA205" s="31"/>
      <c r="AB205" s="31"/>
      <c r="AC205" s="31"/>
    </row>
    <row r="206" spans="1:29">
      <c r="A206" s="29"/>
      <c r="B206" s="30"/>
      <c r="C206" s="30"/>
      <c r="D206" s="29"/>
      <c r="G206" s="31"/>
      <c r="H206" s="56"/>
      <c r="I206" s="31"/>
      <c r="J206" s="34"/>
      <c r="K206" s="34"/>
      <c r="L206" s="34"/>
      <c r="M206" s="34"/>
      <c r="N206" s="34"/>
      <c r="Q206" s="31"/>
      <c r="R206" s="31"/>
      <c r="T206" s="32"/>
      <c r="U206" s="32"/>
      <c r="V206" s="32"/>
      <c r="X206" s="29"/>
      <c r="Y206" s="31"/>
      <c r="AA206" s="31"/>
      <c r="AB206" s="31"/>
      <c r="AC206" s="31"/>
    </row>
    <row r="207" spans="1:29">
      <c r="A207" s="29"/>
      <c r="B207" s="30"/>
      <c r="C207" s="30"/>
      <c r="D207" s="30"/>
      <c r="G207" s="31"/>
      <c r="H207" s="56"/>
      <c r="I207" s="31"/>
      <c r="J207" s="34"/>
      <c r="K207" s="34"/>
      <c r="L207" s="34"/>
      <c r="M207" s="34"/>
      <c r="N207" s="34"/>
      <c r="Q207" s="31"/>
      <c r="R207" s="31"/>
      <c r="T207" s="32"/>
      <c r="U207" s="32"/>
      <c r="V207" s="32"/>
      <c r="X207" s="30"/>
      <c r="Y207" s="31"/>
      <c r="AA207" s="31"/>
      <c r="AB207" s="31"/>
      <c r="AC207" s="31"/>
    </row>
    <row r="208" spans="1:29">
      <c r="A208" s="29"/>
      <c r="B208" s="30"/>
      <c r="C208" s="30"/>
      <c r="D208" s="29"/>
      <c r="G208" s="31"/>
      <c r="H208" s="56"/>
      <c r="I208" s="31"/>
      <c r="J208" s="34"/>
      <c r="K208" s="34"/>
      <c r="L208" s="34"/>
      <c r="M208" s="34"/>
      <c r="N208" s="34"/>
      <c r="Q208" s="31"/>
      <c r="R208" s="31"/>
      <c r="T208" s="32"/>
      <c r="U208" s="32"/>
      <c r="V208" s="32"/>
      <c r="X208" s="29"/>
      <c r="Y208" s="31"/>
      <c r="AA208" s="31"/>
      <c r="AB208" s="31"/>
      <c r="AC208" s="31"/>
    </row>
    <row r="209" spans="1:29">
      <c r="A209" s="29"/>
      <c r="B209" s="30"/>
      <c r="C209" s="30"/>
      <c r="D209" s="30"/>
      <c r="G209" s="31"/>
      <c r="H209" s="56"/>
      <c r="I209" s="31"/>
      <c r="J209" s="34"/>
      <c r="K209" s="34"/>
      <c r="L209" s="34"/>
      <c r="M209" s="34"/>
      <c r="N209" s="34"/>
      <c r="Q209" s="31"/>
      <c r="R209" s="31"/>
      <c r="T209" s="32"/>
      <c r="U209" s="32"/>
      <c r="V209" s="32"/>
      <c r="X209" s="30"/>
      <c r="Y209" s="31"/>
      <c r="AA209" s="31"/>
      <c r="AB209" s="31"/>
      <c r="AC209" s="31"/>
    </row>
    <row r="210" spans="1:29">
      <c r="A210" s="29"/>
      <c r="B210" s="30"/>
      <c r="C210" s="30"/>
      <c r="D210" s="29"/>
      <c r="G210" s="31"/>
      <c r="H210" s="56"/>
      <c r="I210" s="31"/>
      <c r="J210" s="34"/>
      <c r="K210" s="34"/>
      <c r="L210" s="34"/>
      <c r="M210" s="34"/>
      <c r="N210" s="34"/>
      <c r="Q210" s="31"/>
      <c r="R210" s="31"/>
      <c r="T210" s="32"/>
      <c r="U210" s="32"/>
      <c r="V210" s="32"/>
      <c r="X210" s="29"/>
      <c r="Y210" s="31"/>
      <c r="AA210" s="31"/>
      <c r="AB210" s="31"/>
      <c r="AC210" s="31"/>
    </row>
    <row r="211" spans="1:29">
      <c r="A211" s="29"/>
      <c r="B211" s="30"/>
      <c r="C211" s="30"/>
      <c r="D211" s="30"/>
      <c r="G211" s="31"/>
      <c r="H211" s="56"/>
      <c r="I211" s="31"/>
      <c r="J211" s="34"/>
      <c r="K211" s="34"/>
      <c r="L211" s="34"/>
      <c r="M211" s="34"/>
      <c r="N211" s="34"/>
      <c r="Q211" s="31"/>
      <c r="R211" s="31"/>
      <c r="T211" s="32"/>
      <c r="U211" s="32"/>
      <c r="V211" s="32"/>
      <c r="X211" s="30"/>
      <c r="Y211" s="31"/>
      <c r="AA211" s="31"/>
      <c r="AB211" s="31"/>
      <c r="AC211" s="31"/>
    </row>
    <row r="212" spans="1:29">
      <c r="A212" s="29"/>
      <c r="B212" s="30"/>
      <c r="C212" s="30"/>
      <c r="D212" s="29"/>
      <c r="G212" s="31"/>
      <c r="H212" s="56"/>
      <c r="I212" s="31"/>
      <c r="J212" s="34"/>
      <c r="K212" s="34"/>
      <c r="L212" s="34"/>
      <c r="M212" s="34"/>
      <c r="N212" s="34"/>
      <c r="Q212" s="31"/>
      <c r="R212" s="31"/>
      <c r="T212" s="32"/>
      <c r="U212" s="32"/>
      <c r="V212" s="32"/>
      <c r="X212" s="29"/>
      <c r="Y212" s="31"/>
      <c r="AA212" s="31"/>
      <c r="AB212" s="31"/>
      <c r="AC212" s="31"/>
    </row>
    <row r="213" spans="1:29">
      <c r="A213" s="29"/>
      <c r="B213" s="30"/>
      <c r="C213" s="30"/>
      <c r="D213" s="30"/>
      <c r="G213" s="31"/>
      <c r="H213" s="56"/>
      <c r="I213" s="31"/>
      <c r="J213" s="34"/>
      <c r="K213" s="34"/>
      <c r="L213" s="34"/>
      <c r="M213" s="34"/>
      <c r="N213" s="34"/>
      <c r="Q213" s="31"/>
      <c r="R213" s="31"/>
      <c r="T213" s="32"/>
      <c r="U213" s="32"/>
      <c r="V213" s="32"/>
      <c r="X213" s="30"/>
      <c r="Y213" s="31"/>
      <c r="AA213" s="31"/>
      <c r="AB213" s="31"/>
      <c r="AC213" s="31"/>
    </row>
    <row r="214" spans="1:29">
      <c r="A214" s="29"/>
      <c r="B214" s="30"/>
      <c r="C214" s="30"/>
      <c r="D214" s="29"/>
      <c r="G214" s="31"/>
      <c r="H214" s="56"/>
      <c r="I214" s="31"/>
      <c r="J214" s="34"/>
      <c r="K214" s="34"/>
      <c r="L214" s="34"/>
      <c r="M214" s="34"/>
      <c r="N214" s="34"/>
      <c r="Q214" s="31"/>
      <c r="R214" s="31"/>
      <c r="T214" s="32"/>
      <c r="U214" s="32"/>
      <c r="V214" s="32"/>
      <c r="X214" s="29"/>
      <c r="Y214" s="31"/>
      <c r="AA214" s="31"/>
      <c r="AB214" s="31"/>
      <c r="AC214" s="31"/>
    </row>
    <row r="215" spans="1:29">
      <c r="A215" s="29"/>
      <c r="B215" s="30"/>
      <c r="C215" s="30"/>
      <c r="D215" s="30"/>
      <c r="G215" s="31"/>
      <c r="H215" s="56"/>
      <c r="I215" s="31"/>
      <c r="J215" s="34"/>
      <c r="K215" s="34"/>
      <c r="L215" s="34"/>
      <c r="M215" s="34"/>
      <c r="N215" s="34"/>
      <c r="Q215" s="31"/>
      <c r="R215" s="31"/>
      <c r="T215" s="32"/>
      <c r="U215" s="32"/>
      <c r="V215" s="32"/>
      <c r="X215" s="30"/>
      <c r="Y215" s="31"/>
      <c r="AA215" s="31"/>
      <c r="AB215" s="31"/>
      <c r="AC215" s="31"/>
    </row>
    <row r="216" spans="1:29">
      <c r="A216" s="29"/>
      <c r="B216" s="30"/>
      <c r="C216" s="30"/>
      <c r="D216" s="29"/>
      <c r="G216" s="31"/>
      <c r="H216" s="56"/>
      <c r="I216" s="31"/>
      <c r="J216" s="34"/>
      <c r="K216" s="34"/>
      <c r="L216" s="34"/>
      <c r="M216" s="34"/>
      <c r="N216" s="34"/>
      <c r="Q216" s="31"/>
      <c r="R216" s="31"/>
      <c r="T216" s="32"/>
      <c r="U216" s="32"/>
      <c r="V216" s="32"/>
      <c r="X216" s="29"/>
      <c r="Y216" s="31"/>
      <c r="AA216" s="31"/>
      <c r="AB216" s="31"/>
      <c r="AC216" s="31"/>
    </row>
    <row r="217" spans="1:29">
      <c r="A217" s="29"/>
      <c r="B217" s="30"/>
      <c r="C217" s="30"/>
      <c r="D217" s="30"/>
      <c r="G217" s="31"/>
      <c r="H217" s="56"/>
      <c r="I217" s="31"/>
      <c r="J217" s="34"/>
      <c r="K217" s="34"/>
      <c r="L217" s="34"/>
      <c r="M217" s="34"/>
      <c r="N217" s="34"/>
      <c r="Q217" s="31"/>
      <c r="R217" s="31"/>
      <c r="T217" s="32"/>
      <c r="U217" s="32"/>
      <c r="V217" s="32"/>
      <c r="X217" s="30"/>
      <c r="Y217" s="31"/>
      <c r="AA217" s="31"/>
      <c r="AB217" s="31"/>
      <c r="AC217" s="31"/>
    </row>
    <row r="218" spans="1:29">
      <c r="A218" s="29"/>
      <c r="B218" s="30"/>
      <c r="C218" s="30"/>
      <c r="D218" s="29"/>
      <c r="G218" s="31"/>
      <c r="H218" s="56"/>
      <c r="I218" s="31"/>
      <c r="J218" s="34"/>
      <c r="K218" s="34"/>
      <c r="L218" s="34"/>
      <c r="M218" s="34"/>
      <c r="N218" s="34"/>
      <c r="Q218" s="31"/>
      <c r="R218" s="31"/>
      <c r="T218" s="32"/>
      <c r="U218" s="32"/>
      <c r="V218" s="32"/>
      <c r="X218" s="29"/>
      <c r="Y218" s="31"/>
      <c r="AA218" s="31"/>
      <c r="AB218" s="31"/>
      <c r="AC218" s="31"/>
    </row>
    <row r="219" spans="1:29">
      <c r="A219" s="29"/>
      <c r="B219" s="30"/>
      <c r="C219" s="30"/>
      <c r="D219" s="30"/>
      <c r="G219" s="31"/>
      <c r="H219" s="56"/>
      <c r="I219" s="31"/>
      <c r="J219" s="34"/>
      <c r="K219" s="34"/>
      <c r="L219" s="34"/>
      <c r="M219" s="34"/>
      <c r="N219" s="34"/>
      <c r="Q219" s="31"/>
      <c r="R219" s="31"/>
      <c r="T219" s="32"/>
      <c r="U219" s="32"/>
      <c r="V219" s="32"/>
      <c r="X219" s="30"/>
      <c r="Y219" s="31"/>
      <c r="AA219" s="31"/>
      <c r="AB219" s="31"/>
      <c r="AC219" s="31"/>
    </row>
    <row r="220" spans="1:29">
      <c r="A220" s="29"/>
      <c r="B220" s="30"/>
      <c r="C220" s="30"/>
      <c r="D220" s="29"/>
      <c r="G220" s="31"/>
      <c r="H220" s="56"/>
      <c r="I220" s="31"/>
      <c r="J220" s="34"/>
      <c r="K220" s="34"/>
      <c r="L220" s="34"/>
      <c r="M220" s="34"/>
      <c r="N220" s="34"/>
      <c r="Q220" s="31"/>
      <c r="R220" s="31"/>
      <c r="T220" s="32"/>
      <c r="U220" s="32"/>
      <c r="V220" s="32"/>
      <c r="X220" s="29"/>
      <c r="Y220" s="31"/>
      <c r="AA220" s="31"/>
      <c r="AB220" s="31"/>
      <c r="AC220" s="31"/>
    </row>
    <row r="221" spans="1:29">
      <c r="A221" s="29"/>
      <c r="B221" s="30"/>
      <c r="C221" s="30"/>
      <c r="D221" s="30"/>
      <c r="G221" s="31"/>
      <c r="H221" s="56"/>
      <c r="I221" s="31"/>
      <c r="J221" s="34"/>
      <c r="K221" s="34"/>
      <c r="L221" s="34"/>
      <c r="M221" s="34"/>
      <c r="N221" s="34"/>
      <c r="Q221" s="31"/>
      <c r="R221" s="31"/>
      <c r="T221" s="32"/>
      <c r="U221" s="32"/>
      <c r="V221" s="32"/>
      <c r="X221" s="30"/>
      <c r="Y221" s="31"/>
      <c r="AA221" s="31"/>
      <c r="AB221" s="31"/>
      <c r="AC221" s="31"/>
    </row>
    <row r="222" spans="1:29">
      <c r="A222" s="29"/>
      <c r="B222" s="30"/>
      <c r="C222" s="30"/>
      <c r="D222" s="29"/>
      <c r="G222" s="31"/>
      <c r="H222" s="56"/>
      <c r="I222" s="31"/>
      <c r="J222" s="34"/>
      <c r="K222" s="34"/>
      <c r="L222" s="34"/>
      <c r="M222" s="34"/>
      <c r="N222" s="34"/>
      <c r="Q222" s="31"/>
      <c r="R222" s="31"/>
      <c r="T222" s="32"/>
      <c r="U222" s="32"/>
      <c r="V222" s="32"/>
      <c r="X222" s="29"/>
      <c r="Y222" s="31"/>
      <c r="AA222" s="31"/>
      <c r="AB222" s="31"/>
      <c r="AC222" s="31"/>
    </row>
    <row r="223" spans="1:29">
      <c r="A223" s="29"/>
      <c r="B223" s="30"/>
      <c r="C223" s="30"/>
      <c r="D223" s="30"/>
      <c r="G223" s="31"/>
      <c r="H223" s="56"/>
      <c r="I223" s="31"/>
      <c r="J223" s="34"/>
      <c r="K223" s="34"/>
      <c r="L223" s="34"/>
      <c r="M223" s="34"/>
      <c r="N223" s="34"/>
      <c r="Q223" s="31"/>
      <c r="R223" s="31"/>
      <c r="T223" s="32"/>
      <c r="U223" s="32"/>
      <c r="V223" s="32"/>
      <c r="X223" s="30"/>
      <c r="Y223" s="31"/>
      <c r="AA223" s="31"/>
      <c r="AB223" s="31"/>
      <c r="AC223" s="31"/>
    </row>
    <row r="224" spans="1:29">
      <c r="A224" s="29"/>
      <c r="B224" s="30"/>
      <c r="C224" s="30"/>
      <c r="D224" s="29"/>
      <c r="G224" s="31"/>
      <c r="H224" s="56"/>
      <c r="I224" s="31"/>
      <c r="J224" s="34"/>
      <c r="K224" s="34"/>
      <c r="L224" s="34"/>
      <c r="M224" s="34"/>
      <c r="N224" s="34"/>
      <c r="Q224" s="31"/>
      <c r="R224" s="31"/>
      <c r="T224" s="32"/>
      <c r="U224" s="32"/>
      <c r="V224" s="32"/>
      <c r="X224" s="29"/>
      <c r="Y224" s="31"/>
      <c r="AA224" s="31"/>
      <c r="AB224" s="31"/>
      <c r="AC224" s="31"/>
    </row>
    <row r="225" spans="1:29">
      <c r="A225" s="29"/>
      <c r="B225" s="30"/>
      <c r="C225" s="30"/>
      <c r="D225" s="30"/>
      <c r="G225" s="31"/>
      <c r="H225" s="56"/>
      <c r="I225" s="31"/>
      <c r="J225" s="34"/>
      <c r="K225" s="34"/>
      <c r="L225" s="34"/>
      <c r="M225" s="34"/>
      <c r="N225" s="34"/>
      <c r="Q225" s="31"/>
      <c r="R225" s="31"/>
      <c r="T225" s="32"/>
      <c r="U225" s="32"/>
      <c r="V225" s="32"/>
      <c r="X225" s="30"/>
      <c r="Y225" s="31"/>
      <c r="AA225" s="31"/>
      <c r="AB225" s="31"/>
      <c r="AC225" s="31"/>
    </row>
    <row r="226" spans="1:29">
      <c r="A226" s="29"/>
      <c r="B226" s="30"/>
      <c r="C226" s="30"/>
      <c r="D226" s="29"/>
      <c r="G226" s="31"/>
      <c r="H226" s="56"/>
      <c r="I226" s="31"/>
      <c r="J226" s="34"/>
      <c r="K226" s="34"/>
      <c r="L226" s="34"/>
      <c r="M226" s="34"/>
      <c r="N226" s="34"/>
      <c r="Q226" s="31"/>
      <c r="R226" s="31"/>
      <c r="T226" s="32"/>
      <c r="U226" s="32"/>
      <c r="V226" s="32"/>
      <c r="X226" s="29"/>
      <c r="Y226" s="31"/>
      <c r="AA226" s="31"/>
      <c r="AB226" s="31"/>
      <c r="AC226" s="31"/>
    </row>
    <row r="227" spans="1:29">
      <c r="A227" s="29"/>
      <c r="B227" s="30"/>
      <c r="C227" s="30"/>
      <c r="D227" s="30"/>
      <c r="G227" s="31"/>
      <c r="H227" s="56"/>
      <c r="I227" s="31"/>
      <c r="J227" s="34"/>
      <c r="K227" s="34"/>
      <c r="L227" s="34"/>
      <c r="M227" s="34"/>
      <c r="N227" s="34"/>
      <c r="Q227" s="31"/>
      <c r="R227" s="31"/>
      <c r="T227" s="32"/>
      <c r="U227" s="32"/>
      <c r="V227" s="32"/>
      <c r="X227" s="30"/>
      <c r="Y227" s="31"/>
      <c r="AA227" s="31"/>
      <c r="AB227" s="31"/>
      <c r="AC227" s="31"/>
    </row>
    <row r="228" spans="1:29">
      <c r="A228" s="29"/>
      <c r="B228" s="30"/>
      <c r="C228" s="30"/>
      <c r="D228" s="29"/>
      <c r="G228" s="31"/>
      <c r="H228" s="56"/>
      <c r="I228" s="31"/>
      <c r="J228" s="34"/>
      <c r="K228" s="34"/>
      <c r="L228" s="34"/>
      <c r="M228" s="34"/>
      <c r="N228" s="34"/>
      <c r="Q228" s="31"/>
      <c r="R228" s="31"/>
      <c r="T228" s="32"/>
      <c r="U228" s="32"/>
      <c r="V228" s="32"/>
      <c r="X228" s="29"/>
      <c r="Y228" s="31"/>
      <c r="AA228" s="31"/>
      <c r="AB228" s="31"/>
      <c r="AC228" s="31"/>
    </row>
    <row r="229" spans="1:29">
      <c r="A229" s="29"/>
      <c r="B229" s="30"/>
      <c r="C229" s="30"/>
      <c r="D229" s="30"/>
      <c r="G229" s="31"/>
      <c r="H229" s="56"/>
      <c r="I229" s="31"/>
      <c r="J229" s="34"/>
      <c r="K229" s="34"/>
      <c r="L229" s="34"/>
      <c r="M229" s="34"/>
      <c r="N229" s="34"/>
      <c r="Q229" s="31"/>
      <c r="R229" s="31"/>
      <c r="T229" s="32"/>
      <c r="U229" s="32"/>
      <c r="V229" s="32"/>
      <c r="X229" s="30"/>
      <c r="Y229" s="31"/>
      <c r="AA229" s="31"/>
      <c r="AB229" s="31"/>
      <c r="AC229" s="31"/>
    </row>
    <row r="230" spans="1:29">
      <c r="A230" s="29"/>
      <c r="B230" s="30"/>
      <c r="C230" s="30"/>
      <c r="D230" s="29"/>
      <c r="G230" s="31"/>
      <c r="H230" s="56"/>
      <c r="I230" s="31"/>
      <c r="J230" s="34"/>
      <c r="K230" s="34"/>
      <c r="L230" s="34"/>
      <c r="M230" s="34"/>
      <c r="N230" s="34"/>
      <c r="Q230" s="31"/>
      <c r="R230" s="31"/>
      <c r="T230" s="32"/>
      <c r="U230" s="32"/>
      <c r="V230" s="32"/>
      <c r="X230" s="29"/>
      <c r="Y230" s="31"/>
      <c r="AA230" s="31"/>
      <c r="AB230" s="31"/>
      <c r="AC230" s="31"/>
    </row>
    <row r="231" spans="1:29">
      <c r="A231" s="29"/>
      <c r="B231" s="30"/>
      <c r="C231" s="30"/>
      <c r="D231" s="30"/>
      <c r="G231" s="31"/>
      <c r="H231" s="56"/>
      <c r="I231" s="31"/>
      <c r="J231" s="34"/>
      <c r="K231" s="34"/>
      <c r="L231" s="34"/>
      <c r="M231" s="34"/>
      <c r="N231" s="34"/>
      <c r="Q231" s="31"/>
      <c r="R231" s="31"/>
      <c r="T231" s="32"/>
      <c r="U231" s="32"/>
      <c r="V231" s="32"/>
      <c r="X231" s="30"/>
      <c r="Y231" s="31"/>
      <c r="AA231" s="31"/>
      <c r="AB231" s="31"/>
      <c r="AC231" s="31"/>
    </row>
    <row r="232" spans="1:29">
      <c r="A232" s="29"/>
      <c r="B232" s="30"/>
      <c r="C232" s="30"/>
      <c r="D232" s="29"/>
      <c r="G232" s="31"/>
      <c r="H232" s="56"/>
      <c r="I232" s="31"/>
      <c r="J232" s="34"/>
      <c r="K232" s="34"/>
      <c r="L232" s="34"/>
      <c r="M232" s="34"/>
      <c r="N232" s="34"/>
      <c r="Q232" s="31"/>
      <c r="R232" s="31"/>
      <c r="T232" s="32"/>
      <c r="U232" s="32"/>
      <c r="V232" s="32"/>
      <c r="X232" s="29"/>
      <c r="Y232" s="31"/>
      <c r="AA232" s="31"/>
      <c r="AB232" s="31"/>
      <c r="AC232" s="31"/>
    </row>
    <row r="233" spans="1:29">
      <c r="A233" s="29"/>
      <c r="B233" s="30"/>
      <c r="C233" s="30"/>
      <c r="D233" s="30"/>
      <c r="G233" s="31"/>
      <c r="H233" s="56"/>
      <c r="I233" s="31"/>
      <c r="J233" s="34"/>
      <c r="K233" s="34"/>
      <c r="L233" s="34"/>
      <c r="M233" s="34"/>
      <c r="N233" s="34"/>
      <c r="Q233" s="31"/>
      <c r="R233" s="31"/>
      <c r="T233" s="32"/>
      <c r="U233" s="32"/>
      <c r="V233" s="32"/>
      <c r="X233" s="30"/>
      <c r="Y233" s="31"/>
      <c r="AA233" s="31"/>
      <c r="AB233" s="31"/>
      <c r="AC233" s="31"/>
    </row>
    <row r="234" spans="1:29">
      <c r="A234" s="29"/>
      <c r="B234" s="30"/>
      <c r="C234" s="30"/>
      <c r="D234" s="29"/>
      <c r="G234" s="31"/>
      <c r="H234" s="56"/>
      <c r="I234" s="31"/>
      <c r="J234" s="34"/>
      <c r="K234" s="34"/>
      <c r="L234" s="34"/>
      <c r="M234" s="34"/>
      <c r="N234" s="34"/>
      <c r="Q234" s="31"/>
      <c r="R234" s="31"/>
      <c r="T234" s="32"/>
      <c r="U234" s="32"/>
      <c r="V234" s="32"/>
      <c r="X234" s="29"/>
      <c r="Y234" s="31"/>
      <c r="AA234" s="31"/>
      <c r="AB234" s="31"/>
      <c r="AC234" s="31"/>
    </row>
    <row r="235" spans="1:29">
      <c r="A235" s="29"/>
      <c r="B235" s="30"/>
      <c r="C235" s="30"/>
      <c r="D235" s="30"/>
      <c r="G235" s="31"/>
      <c r="H235" s="56"/>
      <c r="I235" s="31"/>
      <c r="J235" s="34"/>
      <c r="K235" s="34"/>
      <c r="L235" s="34"/>
      <c r="M235" s="34"/>
      <c r="N235" s="34"/>
      <c r="Q235" s="31"/>
      <c r="R235" s="31"/>
      <c r="T235" s="32"/>
      <c r="U235" s="32"/>
      <c r="V235" s="32"/>
      <c r="X235" s="30"/>
      <c r="Y235" s="31"/>
      <c r="AA235" s="31"/>
      <c r="AB235" s="31"/>
      <c r="AC235" s="31"/>
    </row>
    <row r="236" spans="1:29">
      <c r="A236" s="29"/>
      <c r="B236" s="30"/>
      <c r="C236" s="30"/>
      <c r="D236" s="29"/>
      <c r="G236" s="31"/>
      <c r="H236" s="56"/>
      <c r="I236" s="31"/>
      <c r="J236" s="34"/>
      <c r="K236" s="34"/>
      <c r="L236" s="34"/>
      <c r="M236" s="34"/>
      <c r="N236" s="34"/>
      <c r="Q236" s="31"/>
      <c r="R236" s="31"/>
      <c r="T236" s="32"/>
      <c r="U236" s="32"/>
      <c r="V236" s="32"/>
      <c r="X236" s="29"/>
      <c r="Y236" s="31"/>
      <c r="AA236" s="31"/>
      <c r="AB236" s="31"/>
      <c r="AC236" s="31"/>
    </row>
    <row r="237" spans="1:29">
      <c r="A237" s="29"/>
      <c r="B237" s="30"/>
      <c r="C237" s="30"/>
      <c r="D237" s="30"/>
      <c r="G237" s="31"/>
      <c r="H237" s="56"/>
      <c r="I237" s="31"/>
      <c r="J237" s="34"/>
      <c r="K237" s="34"/>
      <c r="L237" s="34"/>
      <c r="M237" s="34"/>
      <c r="N237" s="34"/>
      <c r="Q237" s="31"/>
      <c r="R237" s="31"/>
      <c r="T237" s="32"/>
      <c r="U237" s="32"/>
      <c r="V237" s="32"/>
      <c r="X237" s="30"/>
      <c r="Y237" s="31"/>
      <c r="AA237" s="31"/>
      <c r="AB237" s="31"/>
      <c r="AC237" s="31"/>
    </row>
    <row r="238" spans="1:29">
      <c r="A238" s="29"/>
      <c r="B238" s="30"/>
      <c r="C238" s="30"/>
      <c r="D238" s="29"/>
      <c r="G238" s="31"/>
      <c r="H238" s="56"/>
      <c r="I238" s="31"/>
      <c r="J238" s="34"/>
      <c r="K238" s="34"/>
      <c r="L238" s="34"/>
      <c r="M238" s="34"/>
      <c r="N238" s="34"/>
      <c r="Q238" s="31"/>
      <c r="R238" s="31"/>
      <c r="T238" s="32"/>
      <c r="U238" s="32"/>
      <c r="V238" s="32"/>
      <c r="X238" s="29"/>
      <c r="Y238" s="31"/>
      <c r="AA238" s="31"/>
      <c r="AB238" s="31"/>
      <c r="AC238" s="31"/>
    </row>
    <row r="239" spans="1:29">
      <c r="A239" s="29"/>
      <c r="B239" s="30"/>
      <c r="C239" s="30"/>
      <c r="D239" s="30"/>
      <c r="G239" s="31"/>
      <c r="H239" s="56"/>
      <c r="I239" s="31"/>
      <c r="J239" s="34"/>
      <c r="K239" s="34"/>
      <c r="L239" s="34"/>
      <c r="M239" s="34"/>
      <c r="N239" s="34"/>
      <c r="Q239" s="31"/>
      <c r="R239" s="31"/>
      <c r="T239" s="32"/>
      <c r="U239" s="32"/>
      <c r="V239" s="32"/>
      <c r="X239" s="30"/>
      <c r="Y239" s="31"/>
      <c r="AA239" s="31"/>
      <c r="AB239" s="31"/>
      <c r="AC239" s="31"/>
    </row>
    <row r="240" spans="1:29">
      <c r="A240" s="29"/>
      <c r="B240" s="30"/>
      <c r="C240" s="30"/>
      <c r="D240" s="29"/>
      <c r="G240" s="31"/>
      <c r="H240" s="56"/>
      <c r="I240" s="31"/>
      <c r="J240" s="34"/>
      <c r="K240" s="34"/>
      <c r="L240" s="34"/>
      <c r="M240" s="34"/>
      <c r="N240" s="34"/>
      <c r="Q240" s="31"/>
      <c r="R240" s="31"/>
      <c r="T240" s="32"/>
      <c r="U240" s="32"/>
      <c r="V240" s="32"/>
      <c r="X240" s="29"/>
      <c r="Y240" s="31"/>
      <c r="AA240" s="31"/>
      <c r="AB240" s="31"/>
      <c r="AC240" s="31"/>
    </row>
    <row r="241" spans="1:29">
      <c r="A241" s="29"/>
      <c r="B241" s="30"/>
      <c r="C241" s="30"/>
      <c r="D241" s="30"/>
      <c r="G241" s="31"/>
      <c r="H241" s="56"/>
      <c r="I241" s="31"/>
      <c r="J241" s="34"/>
      <c r="K241" s="34"/>
      <c r="L241" s="34"/>
      <c r="M241" s="34"/>
      <c r="N241" s="34"/>
      <c r="Q241" s="31"/>
      <c r="R241" s="31"/>
      <c r="T241" s="32"/>
      <c r="U241" s="32"/>
      <c r="V241" s="32"/>
      <c r="X241" s="30"/>
      <c r="Y241" s="31"/>
      <c r="AA241" s="31"/>
      <c r="AB241" s="31"/>
      <c r="AC241" s="31"/>
    </row>
    <row r="242" spans="1:29">
      <c r="A242" s="29"/>
      <c r="B242" s="30"/>
      <c r="C242" s="30"/>
      <c r="D242" s="29"/>
      <c r="G242" s="31"/>
      <c r="H242" s="56"/>
      <c r="I242" s="31"/>
      <c r="J242" s="34"/>
      <c r="K242" s="34"/>
      <c r="L242" s="34"/>
      <c r="M242" s="34"/>
      <c r="N242" s="34"/>
      <c r="Q242" s="31"/>
      <c r="R242" s="31"/>
      <c r="T242" s="32"/>
      <c r="U242" s="32"/>
      <c r="V242" s="32"/>
      <c r="X242" s="29"/>
      <c r="Y242" s="31"/>
      <c r="AA242" s="31"/>
      <c r="AB242" s="31"/>
      <c r="AC242" s="31"/>
    </row>
    <row r="243" spans="1:29">
      <c r="A243" s="29"/>
      <c r="B243" s="30"/>
      <c r="C243" s="30"/>
      <c r="D243" s="30"/>
      <c r="G243" s="31"/>
      <c r="H243" s="56"/>
      <c r="I243" s="31"/>
      <c r="J243" s="34"/>
      <c r="K243" s="34"/>
      <c r="L243" s="34"/>
      <c r="M243" s="34"/>
      <c r="N243" s="34"/>
      <c r="Q243" s="31"/>
      <c r="R243" s="31"/>
      <c r="T243" s="32"/>
      <c r="U243" s="32"/>
      <c r="V243" s="32"/>
      <c r="X243" s="30"/>
      <c r="Y243" s="31"/>
      <c r="AA243" s="31"/>
      <c r="AB243" s="31"/>
      <c r="AC243" s="31"/>
    </row>
    <row r="244" spans="1:29">
      <c r="A244" s="29"/>
      <c r="B244" s="30"/>
      <c r="C244" s="30"/>
      <c r="D244" s="29"/>
      <c r="G244" s="31"/>
      <c r="H244" s="56"/>
      <c r="I244" s="31"/>
      <c r="J244" s="34"/>
      <c r="K244" s="34"/>
      <c r="L244" s="34"/>
      <c r="M244" s="34"/>
      <c r="N244" s="34"/>
      <c r="Q244" s="31"/>
      <c r="R244" s="31"/>
      <c r="T244" s="32"/>
      <c r="U244" s="32"/>
      <c r="V244" s="32"/>
      <c r="X244" s="29"/>
      <c r="Y244" s="31"/>
      <c r="AA244" s="31"/>
      <c r="AB244" s="31"/>
      <c r="AC244" s="31"/>
    </row>
    <row r="245" spans="1:29">
      <c r="A245" s="29"/>
      <c r="B245" s="30"/>
      <c r="C245" s="30"/>
      <c r="D245" s="30"/>
      <c r="G245" s="31"/>
      <c r="H245" s="56"/>
      <c r="I245" s="31"/>
      <c r="J245" s="34"/>
      <c r="K245" s="34"/>
      <c r="L245" s="34"/>
      <c r="M245" s="34"/>
      <c r="N245" s="34"/>
      <c r="Q245" s="31"/>
      <c r="R245" s="31"/>
      <c r="T245" s="32"/>
      <c r="U245" s="32"/>
      <c r="V245" s="32"/>
      <c r="X245" s="30"/>
      <c r="Y245" s="31"/>
      <c r="AA245" s="31"/>
      <c r="AB245" s="31"/>
      <c r="AC245" s="31"/>
    </row>
    <row r="246" spans="1:29">
      <c r="A246" s="29"/>
      <c r="B246" s="30"/>
      <c r="C246" s="30"/>
      <c r="D246" s="29"/>
      <c r="G246" s="31"/>
      <c r="H246" s="56"/>
      <c r="I246" s="31"/>
      <c r="J246" s="34"/>
      <c r="K246" s="34"/>
      <c r="L246" s="34"/>
      <c r="M246" s="34"/>
      <c r="N246" s="34"/>
      <c r="Q246" s="31"/>
      <c r="R246" s="31"/>
      <c r="T246" s="32"/>
      <c r="U246" s="32"/>
      <c r="V246" s="32"/>
      <c r="X246" s="29"/>
      <c r="Y246" s="31"/>
      <c r="AA246" s="31"/>
      <c r="AB246" s="31"/>
      <c r="AC246" s="31"/>
    </row>
    <row r="247" spans="1:29">
      <c r="A247" s="29"/>
      <c r="B247" s="30"/>
      <c r="C247" s="30"/>
      <c r="D247" s="30"/>
      <c r="G247" s="31"/>
      <c r="H247" s="56"/>
      <c r="I247" s="31"/>
      <c r="J247" s="34"/>
      <c r="K247" s="34"/>
      <c r="L247" s="34"/>
      <c r="M247" s="34"/>
      <c r="N247" s="34"/>
      <c r="Q247" s="31"/>
      <c r="R247" s="31"/>
      <c r="T247" s="32"/>
      <c r="U247" s="32"/>
      <c r="V247" s="32"/>
      <c r="X247" s="30"/>
      <c r="Y247" s="31"/>
      <c r="AA247" s="31"/>
      <c r="AB247" s="31"/>
      <c r="AC247" s="31"/>
    </row>
    <row r="248" spans="1:29">
      <c r="A248" s="29"/>
      <c r="B248" s="30"/>
      <c r="C248" s="30"/>
      <c r="D248" s="29"/>
      <c r="G248" s="31"/>
      <c r="H248" s="56"/>
      <c r="I248" s="31"/>
      <c r="J248" s="34"/>
      <c r="K248" s="34"/>
      <c r="L248" s="34"/>
      <c r="M248" s="34"/>
      <c r="N248" s="34"/>
      <c r="Q248" s="31"/>
      <c r="R248" s="31"/>
      <c r="T248" s="32"/>
      <c r="U248" s="32"/>
      <c r="V248" s="32"/>
      <c r="X248" s="29"/>
      <c r="Y248" s="31"/>
      <c r="AA248" s="31"/>
      <c r="AB248" s="31"/>
      <c r="AC248" s="31"/>
    </row>
    <row r="249" spans="1:29">
      <c r="A249" s="29"/>
      <c r="B249" s="30"/>
      <c r="C249" s="30"/>
      <c r="D249" s="30"/>
      <c r="G249" s="31"/>
      <c r="H249" s="56"/>
      <c r="I249" s="31"/>
      <c r="J249" s="34"/>
      <c r="K249" s="34"/>
      <c r="L249" s="34"/>
      <c r="M249" s="34"/>
      <c r="N249" s="34"/>
      <c r="Q249" s="31"/>
      <c r="R249" s="31"/>
      <c r="T249" s="32"/>
      <c r="U249" s="32"/>
      <c r="V249" s="32"/>
      <c r="X249" s="30"/>
      <c r="Y249" s="31"/>
      <c r="AA249" s="31"/>
      <c r="AB249" s="31"/>
      <c r="AC249" s="31"/>
    </row>
    <row r="250" spans="1:29">
      <c r="A250" s="29"/>
      <c r="B250" s="30"/>
      <c r="C250" s="30"/>
      <c r="D250" s="29"/>
      <c r="G250" s="31"/>
      <c r="H250" s="56"/>
      <c r="I250" s="31"/>
      <c r="J250" s="34"/>
      <c r="K250" s="34"/>
      <c r="L250" s="34"/>
      <c r="M250" s="34"/>
      <c r="N250" s="34"/>
      <c r="Q250" s="31"/>
      <c r="R250" s="31"/>
      <c r="T250" s="32"/>
      <c r="U250" s="32"/>
      <c r="V250" s="32"/>
      <c r="X250" s="29"/>
      <c r="Y250" s="31"/>
      <c r="AA250" s="31"/>
      <c r="AB250" s="31"/>
      <c r="AC250" s="31"/>
    </row>
    <row r="251" spans="1:29">
      <c r="A251" s="29"/>
      <c r="B251" s="30"/>
      <c r="C251" s="30"/>
      <c r="D251" s="30"/>
      <c r="G251" s="31"/>
      <c r="H251" s="56"/>
      <c r="I251" s="31"/>
      <c r="J251" s="34"/>
      <c r="K251" s="34"/>
      <c r="L251" s="34"/>
      <c r="M251" s="34"/>
      <c r="N251" s="34"/>
      <c r="Q251" s="31"/>
      <c r="R251" s="31"/>
      <c r="T251" s="32"/>
      <c r="U251" s="32"/>
      <c r="V251" s="32"/>
      <c r="X251" s="30"/>
      <c r="Y251" s="31"/>
      <c r="AA251" s="31"/>
      <c r="AB251" s="31"/>
      <c r="AC251" s="31"/>
    </row>
    <row r="252" spans="1:29">
      <c r="A252" s="29"/>
      <c r="B252" s="30"/>
      <c r="C252" s="30"/>
      <c r="D252" s="29"/>
      <c r="G252" s="31"/>
      <c r="H252" s="56"/>
      <c r="I252" s="31"/>
      <c r="J252" s="34"/>
      <c r="K252" s="34"/>
      <c r="L252" s="34"/>
      <c r="M252" s="34"/>
      <c r="N252" s="34"/>
      <c r="Q252" s="31"/>
      <c r="R252" s="31"/>
      <c r="T252" s="32"/>
      <c r="U252" s="32"/>
      <c r="V252" s="32"/>
      <c r="X252" s="29"/>
      <c r="Y252" s="31"/>
      <c r="AA252" s="31"/>
      <c r="AB252" s="31"/>
      <c r="AC252" s="31"/>
    </row>
    <row r="253" spans="1:29">
      <c r="A253" s="29"/>
      <c r="B253" s="30"/>
      <c r="C253" s="30"/>
      <c r="D253" s="30"/>
      <c r="G253" s="31"/>
      <c r="H253" s="56"/>
      <c r="I253" s="31"/>
      <c r="J253" s="34"/>
      <c r="K253" s="34"/>
      <c r="L253" s="34"/>
      <c r="M253" s="34"/>
      <c r="N253" s="34"/>
      <c r="Q253" s="31"/>
      <c r="R253" s="31"/>
      <c r="T253" s="32"/>
      <c r="U253" s="32"/>
      <c r="V253" s="32"/>
      <c r="X253" s="30"/>
      <c r="Y253" s="31"/>
      <c r="AA253" s="31"/>
      <c r="AB253" s="31"/>
      <c r="AC253" s="31"/>
    </row>
    <row r="254" spans="1:29">
      <c r="A254" s="29"/>
      <c r="B254" s="30"/>
      <c r="C254" s="30"/>
      <c r="D254" s="29"/>
      <c r="G254" s="31"/>
      <c r="H254" s="56"/>
      <c r="I254" s="31"/>
      <c r="J254" s="34"/>
      <c r="K254" s="34"/>
      <c r="L254" s="34"/>
      <c r="M254" s="34"/>
      <c r="N254" s="34"/>
      <c r="Q254" s="31"/>
      <c r="R254" s="31"/>
      <c r="T254" s="32"/>
      <c r="U254" s="32"/>
      <c r="V254" s="32"/>
      <c r="X254" s="29"/>
      <c r="Y254" s="31"/>
      <c r="AA254" s="31"/>
      <c r="AB254" s="31"/>
      <c r="AC254" s="31"/>
    </row>
    <row r="255" spans="1:29">
      <c r="A255" s="29"/>
      <c r="B255" s="30"/>
      <c r="C255" s="30"/>
      <c r="D255" s="30"/>
      <c r="G255" s="31"/>
      <c r="H255" s="56"/>
      <c r="I255" s="31"/>
      <c r="J255" s="34"/>
      <c r="K255" s="34"/>
      <c r="L255" s="34"/>
      <c r="M255" s="34"/>
      <c r="N255" s="34"/>
      <c r="Q255" s="31"/>
      <c r="R255" s="31"/>
      <c r="T255" s="32"/>
      <c r="U255" s="32"/>
      <c r="V255" s="32"/>
      <c r="X255" s="30"/>
      <c r="Y255" s="31"/>
      <c r="AA255" s="31"/>
      <c r="AB255" s="31"/>
      <c r="AC255" s="31"/>
    </row>
    <row r="256" spans="1:29">
      <c r="A256" s="29"/>
      <c r="B256" s="30"/>
      <c r="C256" s="30"/>
      <c r="D256" s="29"/>
      <c r="G256" s="31"/>
      <c r="H256" s="56"/>
      <c r="I256" s="31"/>
      <c r="J256" s="34"/>
      <c r="K256" s="34"/>
      <c r="L256" s="34"/>
      <c r="M256" s="34"/>
      <c r="N256" s="34"/>
      <c r="Q256" s="31"/>
      <c r="R256" s="31"/>
      <c r="T256" s="32"/>
      <c r="U256" s="32"/>
      <c r="V256" s="32"/>
      <c r="X256" s="29"/>
      <c r="Y256" s="31"/>
      <c r="AA256" s="31"/>
      <c r="AB256" s="31"/>
      <c r="AC256" s="31"/>
    </row>
    <row r="257" spans="1:29">
      <c r="A257" s="29"/>
      <c r="B257" s="30"/>
      <c r="C257" s="30"/>
      <c r="D257" s="30"/>
      <c r="G257" s="31"/>
      <c r="H257" s="56"/>
      <c r="I257" s="31"/>
      <c r="J257" s="34"/>
      <c r="K257" s="34"/>
      <c r="L257" s="34"/>
      <c r="M257" s="34"/>
      <c r="N257" s="34"/>
      <c r="Q257" s="31"/>
      <c r="R257" s="31"/>
      <c r="T257" s="32"/>
      <c r="U257" s="32"/>
      <c r="V257" s="32"/>
      <c r="X257" s="30"/>
      <c r="Y257" s="31"/>
      <c r="AA257" s="31"/>
      <c r="AB257" s="31"/>
      <c r="AC257" s="31"/>
    </row>
    <row r="258" spans="1:29">
      <c r="A258" s="29"/>
      <c r="B258" s="30"/>
      <c r="C258" s="30"/>
      <c r="D258" s="29"/>
      <c r="G258" s="31"/>
      <c r="H258" s="56"/>
      <c r="I258" s="31"/>
      <c r="J258" s="34"/>
      <c r="K258" s="34"/>
      <c r="L258" s="34"/>
      <c r="M258" s="34"/>
      <c r="N258" s="34"/>
      <c r="Q258" s="31"/>
      <c r="R258" s="31"/>
      <c r="T258" s="32"/>
      <c r="U258" s="32"/>
      <c r="V258" s="32"/>
      <c r="X258" s="29"/>
      <c r="Y258" s="31"/>
      <c r="AA258" s="31"/>
      <c r="AB258" s="31"/>
      <c r="AC258" s="31"/>
    </row>
    <row r="259" spans="1:29">
      <c r="A259" s="29"/>
      <c r="B259" s="30"/>
      <c r="C259" s="30"/>
      <c r="D259" s="30"/>
      <c r="G259" s="31"/>
      <c r="H259" s="56"/>
      <c r="I259" s="31"/>
      <c r="J259" s="34"/>
      <c r="K259" s="34"/>
      <c r="L259" s="34"/>
      <c r="M259" s="34"/>
      <c r="N259" s="34"/>
      <c r="Q259" s="31"/>
      <c r="R259" s="31"/>
      <c r="T259" s="32"/>
      <c r="U259" s="32"/>
      <c r="V259" s="32"/>
      <c r="X259" s="30"/>
      <c r="Y259" s="31"/>
      <c r="AA259" s="31"/>
      <c r="AB259" s="31"/>
      <c r="AC259" s="31"/>
    </row>
    <row r="260" spans="1:29">
      <c r="A260" s="29"/>
      <c r="B260" s="30"/>
      <c r="C260" s="30"/>
      <c r="D260" s="29"/>
      <c r="G260" s="31"/>
      <c r="H260" s="56"/>
      <c r="I260" s="31"/>
      <c r="J260" s="34"/>
      <c r="K260" s="34"/>
      <c r="L260" s="34"/>
      <c r="M260" s="34"/>
      <c r="N260" s="34"/>
      <c r="Q260" s="31"/>
      <c r="R260" s="31"/>
      <c r="T260" s="32"/>
      <c r="U260" s="32"/>
      <c r="V260" s="32"/>
      <c r="X260" s="29"/>
      <c r="Y260" s="31"/>
      <c r="AA260" s="31"/>
      <c r="AB260" s="31"/>
      <c r="AC260" s="31"/>
    </row>
    <row r="261" spans="1:29">
      <c r="A261" s="29"/>
      <c r="B261" s="30"/>
      <c r="C261" s="30"/>
      <c r="D261" s="30"/>
      <c r="G261" s="31"/>
      <c r="H261" s="56"/>
      <c r="I261" s="31"/>
      <c r="J261" s="34"/>
      <c r="K261" s="34"/>
      <c r="L261" s="34"/>
      <c r="M261" s="34"/>
      <c r="N261" s="34"/>
      <c r="Q261" s="31"/>
      <c r="R261" s="31"/>
      <c r="T261" s="32"/>
      <c r="U261" s="32"/>
      <c r="V261" s="32"/>
      <c r="X261" s="30"/>
      <c r="Y261" s="31"/>
      <c r="AA261" s="31"/>
      <c r="AB261" s="31"/>
      <c r="AC261" s="31"/>
    </row>
    <row r="262" spans="1:29">
      <c r="A262" s="29"/>
      <c r="B262" s="30"/>
      <c r="C262" s="30"/>
      <c r="D262" s="29"/>
      <c r="G262" s="31"/>
      <c r="H262" s="56"/>
      <c r="I262" s="31"/>
      <c r="J262" s="34"/>
      <c r="K262" s="34"/>
      <c r="L262" s="34"/>
      <c r="M262" s="34"/>
      <c r="N262" s="34"/>
      <c r="Q262" s="31"/>
      <c r="R262" s="31"/>
      <c r="T262" s="32"/>
      <c r="U262" s="32"/>
      <c r="V262" s="32"/>
      <c r="X262" s="29"/>
      <c r="Y262" s="31"/>
      <c r="AA262" s="31"/>
      <c r="AB262" s="31"/>
      <c r="AC262" s="31"/>
    </row>
    <row r="263" spans="1:29">
      <c r="A263" s="29"/>
      <c r="B263" s="30"/>
      <c r="C263" s="30"/>
      <c r="D263" s="30"/>
      <c r="G263" s="31"/>
      <c r="H263" s="56"/>
      <c r="I263" s="31"/>
      <c r="J263" s="34"/>
      <c r="K263" s="34"/>
      <c r="L263" s="34"/>
      <c r="M263" s="34"/>
      <c r="N263" s="34"/>
      <c r="Q263" s="31"/>
      <c r="R263" s="31"/>
      <c r="T263" s="32"/>
      <c r="U263" s="32"/>
      <c r="V263" s="32"/>
      <c r="X263" s="30"/>
      <c r="Y263" s="31"/>
      <c r="AA263" s="31"/>
      <c r="AB263" s="31"/>
      <c r="AC263" s="31"/>
    </row>
    <row r="264" spans="1:29">
      <c r="A264" s="29"/>
      <c r="B264" s="30"/>
      <c r="C264" s="30"/>
      <c r="D264" s="29"/>
      <c r="G264" s="31"/>
      <c r="H264" s="56"/>
      <c r="I264" s="31"/>
      <c r="J264" s="34"/>
      <c r="K264" s="34"/>
      <c r="L264" s="34"/>
      <c r="M264" s="34"/>
      <c r="N264" s="34"/>
      <c r="Q264" s="31"/>
      <c r="R264" s="31"/>
      <c r="T264" s="32"/>
      <c r="U264" s="32"/>
      <c r="V264" s="32"/>
      <c r="X264" s="29"/>
      <c r="Y264" s="31"/>
      <c r="AA264" s="31"/>
      <c r="AB264" s="31"/>
      <c r="AC264" s="31"/>
    </row>
    <row r="265" spans="1:29">
      <c r="A265" s="29"/>
      <c r="B265" s="30"/>
      <c r="C265" s="30"/>
      <c r="D265" s="30"/>
      <c r="G265" s="31"/>
      <c r="H265" s="56"/>
      <c r="I265" s="31"/>
      <c r="J265" s="34"/>
      <c r="K265" s="34"/>
      <c r="L265" s="34"/>
      <c r="M265" s="34"/>
      <c r="N265" s="34"/>
      <c r="Q265" s="31"/>
      <c r="R265" s="31"/>
      <c r="T265" s="32"/>
      <c r="U265" s="32"/>
      <c r="V265" s="32"/>
      <c r="X265" s="30"/>
      <c r="Y265" s="31"/>
      <c r="AA265" s="31"/>
      <c r="AB265" s="31"/>
      <c r="AC265" s="31"/>
    </row>
    <row r="266" spans="1:29">
      <c r="A266" s="29"/>
      <c r="B266" s="30"/>
      <c r="C266" s="30"/>
      <c r="D266" s="29"/>
      <c r="G266" s="31"/>
      <c r="H266" s="56"/>
      <c r="I266" s="31"/>
      <c r="J266" s="34"/>
      <c r="K266" s="34"/>
      <c r="L266" s="34"/>
      <c r="M266" s="34"/>
      <c r="N266" s="34"/>
      <c r="Q266" s="31"/>
      <c r="R266" s="31"/>
      <c r="T266" s="32"/>
      <c r="U266" s="32"/>
      <c r="V266" s="32"/>
      <c r="X266" s="29"/>
      <c r="Y266" s="31"/>
      <c r="AA266" s="31"/>
      <c r="AB266" s="31"/>
      <c r="AC266" s="31"/>
    </row>
    <row r="267" spans="1:29">
      <c r="A267" s="29"/>
      <c r="B267" s="30"/>
      <c r="C267" s="30"/>
      <c r="D267" s="30"/>
      <c r="G267" s="31"/>
      <c r="H267" s="56"/>
      <c r="I267" s="31"/>
      <c r="J267" s="34"/>
      <c r="K267" s="34"/>
      <c r="L267" s="34"/>
      <c r="M267" s="34"/>
      <c r="N267" s="34"/>
      <c r="Q267" s="31"/>
      <c r="R267" s="31"/>
      <c r="T267" s="32"/>
      <c r="U267" s="32"/>
      <c r="V267" s="32"/>
      <c r="X267" s="30"/>
      <c r="Y267" s="31"/>
      <c r="AA267" s="31"/>
      <c r="AB267" s="31"/>
      <c r="AC267" s="31"/>
    </row>
    <row r="268" spans="1:29">
      <c r="A268" s="29"/>
      <c r="B268" s="30"/>
      <c r="C268" s="30"/>
      <c r="D268" s="29"/>
      <c r="G268" s="31"/>
      <c r="H268" s="56"/>
      <c r="I268" s="31"/>
      <c r="J268" s="34"/>
      <c r="K268" s="34"/>
      <c r="L268" s="34"/>
      <c r="M268" s="34"/>
      <c r="N268" s="34"/>
      <c r="Q268" s="31"/>
      <c r="R268" s="31"/>
      <c r="T268" s="32"/>
      <c r="U268" s="32"/>
      <c r="V268" s="32"/>
      <c r="X268" s="29"/>
      <c r="Y268" s="31"/>
      <c r="AA268" s="31"/>
      <c r="AB268" s="31"/>
      <c r="AC268" s="31"/>
    </row>
    <row r="269" spans="1:29">
      <c r="A269" s="29"/>
      <c r="B269" s="30"/>
      <c r="C269" s="30"/>
      <c r="D269" s="30"/>
      <c r="G269" s="31"/>
      <c r="H269" s="56"/>
      <c r="I269" s="31"/>
      <c r="J269" s="34"/>
      <c r="K269" s="34"/>
      <c r="L269" s="34"/>
      <c r="M269" s="34"/>
      <c r="N269" s="34"/>
      <c r="Q269" s="31"/>
      <c r="R269" s="31"/>
      <c r="T269" s="32"/>
      <c r="U269" s="32"/>
      <c r="V269" s="32"/>
      <c r="X269" s="30"/>
      <c r="Y269" s="31"/>
      <c r="AA269" s="31"/>
      <c r="AB269" s="31"/>
      <c r="AC269" s="31"/>
    </row>
    <row r="270" spans="1:29">
      <c r="A270" s="29"/>
      <c r="B270" s="30"/>
      <c r="C270" s="30"/>
      <c r="D270" s="29"/>
      <c r="G270" s="31"/>
      <c r="H270" s="56"/>
      <c r="I270" s="31"/>
      <c r="J270" s="34"/>
      <c r="K270" s="34"/>
      <c r="L270" s="34"/>
      <c r="M270" s="34"/>
      <c r="N270" s="34"/>
      <c r="Q270" s="31"/>
      <c r="R270" s="31"/>
      <c r="T270" s="32"/>
      <c r="U270" s="32"/>
      <c r="V270" s="32"/>
      <c r="X270" s="29"/>
      <c r="Y270" s="31"/>
      <c r="AA270" s="31"/>
      <c r="AB270" s="31"/>
      <c r="AC270" s="31"/>
    </row>
    <row r="271" spans="1:29">
      <c r="A271" s="29"/>
      <c r="B271" s="30"/>
      <c r="C271" s="30"/>
      <c r="D271" s="30"/>
      <c r="G271" s="31"/>
      <c r="H271" s="56"/>
      <c r="I271" s="31"/>
      <c r="J271" s="34"/>
      <c r="K271" s="34"/>
      <c r="L271" s="34"/>
      <c r="M271" s="34"/>
      <c r="N271" s="34"/>
      <c r="Q271" s="31"/>
      <c r="R271" s="31"/>
      <c r="T271" s="32"/>
      <c r="U271" s="32"/>
      <c r="V271" s="32"/>
      <c r="X271" s="30"/>
      <c r="Y271" s="31"/>
      <c r="AA271" s="31"/>
      <c r="AB271" s="31"/>
      <c r="AC271" s="31"/>
    </row>
    <row r="272" spans="1:29">
      <c r="A272" s="29"/>
      <c r="B272" s="30"/>
      <c r="C272" s="30"/>
      <c r="D272" s="29"/>
      <c r="G272" s="31"/>
      <c r="H272" s="56"/>
      <c r="I272" s="31"/>
      <c r="J272" s="34"/>
      <c r="K272" s="34"/>
      <c r="L272" s="34"/>
      <c r="M272" s="34"/>
      <c r="N272" s="34"/>
      <c r="Q272" s="31"/>
      <c r="R272" s="31"/>
      <c r="T272" s="32"/>
      <c r="U272" s="32"/>
      <c r="V272" s="32"/>
      <c r="X272" s="29"/>
      <c r="Y272" s="31"/>
      <c r="AA272" s="31"/>
      <c r="AB272" s="31"/>
      <c r="AC272" s="31"/>
    </row>
    <row r="273" spans="1:29">
      <c r="A273" s="29"/>
      <c r="B273" s="30"/>
      <c r="C273" s="30"/>
      <c r="D273" s="30"/>
      <c r="G273" s="31"/>
      <c r="H273" s="56"/>
      <c r="I273" s="31"/>
      <c r="J273" s="34"/>
      <c r="K273" s="34"/>
      <c r="L273" s="34"/>
      <c r="M273" s="34"/>
      <c r="N273" s="34"/>
      <c r="Q273" s="31"/>
      <c r="R273" s="31"/>
      <c r="T273" s="32"/>
      <c r="U273" s="32"/>
      <c r="V273" s="32"/>
      <c r="X273" s="30"/>
      <c r="Y273" s="31"/>
      <c r="AA273" s="31"/>
      <c r="AB273" s="31"/>
      <c r="AC273" s="31"/>
    </row>
    <row r="274" spans="1:29">
      <c r="A274" s="29"/>
      <c r="B274" s="30"/>
      <c r="C274" s="30"/>
      <c r="D274" s="29"/>
      <c r="G274" s="31"/>
      <c r="H274" s="56"/>
      <c r="I274" s="31"/>
      <c r="J274" s="34"/>
      <c r="K274" s="34"/>
      <c r="L274" s="34"/>
      <c r="M274" s="34"/>
      <c r="N274" s="34"/>
      <c r="Q274" s="31"/>
      <c r="R274" s="31"/>
      <c r="T274" s="32"/>
      <c r="U274" s="32"/>
      <c r="V274" s="32"/>
      <c r="X274" s="29"/>
      <c r="Y274" s="31"/>
      <c r="AA274" s="31"/>
      <c r="AB274" s="31"/>
      <c r="AC274" s="31"/>
    </row>
    <row r="275" spans="1:29">
      <c r="A275" s="29"/>
      <c r="B275" s="30"/>
      <c r="C275" s="30"/>
      <c r="D275" s="30"/>
      <c r="G275" s="31"/>
      <c r="H275" s="56"/>
      <c r="I275" s="31"/>
      <c r="J275" s="34"/>
      <c r="K275" s="34"/>
      <c r="L275" s="34"/>
      <c r="M275" s="34"/>
      <c r="N275" s="34"/>
      <c r="Q275" s="31"/>
      <c r="R275" s="31"/>
      <c r="T275" s="32"/>
      <c r="U275" s="32"/>
      <c r="V275" s="32"/>
      <c r="X275" s="30"/>
      <c r="Y275" s="31"/>
      <c r="AA275" s="31"/>
      <c r="AB275" s="31"/>
      <c r="AC275" s="31"/>
    </row>
    <row r="276" spans="1:29">
      <c r="A276" s="29"/>
      <c r="B276" s="30"/>
      <c r="C276" s="30"/>
      <c r="D276" s="29"/>
      <c r="G276" s="31"/>
      <c r="H276" s="56"/>
      <c r="I276" s="31"/>
      <c r="J276" s="34"/>
      <c r="K276" s="34"/>
      <c r="L276" s="34"/>
      <c r="M276" s="34"/>
      <c r="N276" s="34"/>
      <c r="Q276" s="31"/>
      <c r="R276" s="31"/>
      <c r="T276" s="32"/>
      <c r="U276" s="32"/>
      <c r="V276" s="32"/>
      <c r="X276" s="29"/>
      <c r="Y276" s="31"/>
      <c r="AA276" s="31"/>
      <c r="AB276" s="31"/>
      <c r="AC276" s="31"/>
    </row>
    <row r="277" spans="1:29">
      <c r="A277" s="29"/>
      <c r="B277" s="30"/>
      <c r="C277" s="30"/>
      <c r="D277" s="30"/>
      <c r="G277" s="31"/>
      <c r="H277" s="56"/>
      <c r="I277" s="31"/>
      <c r="J277" s="34"/>
      <c r="K277" s="34"/>
      <c r="L277" s="34"/>
      <c r="M277" s="34"/>
      <c r="N277" s="34"/>
      <c r="Q277" s="31"/>
      <c r="R277" s="31"/>
      <c r="T277" s="32"/>
      <c r="U277" s="32"/>
      <c r="V277" s="32"/>
      <c r="X277" s="30"/>
      <c r="Y277" s="31"/>
      <c r="AA277" s="31"/>
      <c r="AB277" s="31"/>
      <c r="AC277" s="31"/>
    </row>
    <row r="278" spans="1:29">
      <c r="A278" s="29"/>
      <c r="B278" s="30"/>
      <c r="C278" s="30"/>
      <c r="D278" s="29"/>
      <c r="G278" s="31"/>
      <c r="H278" s="56"/>
      <c r="I278" s="31"/>
      <c r="J278" s="34"/>
      <c r="K278" s="34"/>
      <c r="L278" s="34"/>
      <c r="M278" s="34"/>
      <c r="N278" s="34"/>
      <c r="Q278" s="31"/>
      <c r="R278" s="31"/>
      <c r="T278" s="32"/>
      <c r="U278" s="32"/>
      <c r="V278" s="32"/>
      <c r="X278" s="29"/>
      <c r="Y278" s="31"/>
      <c r="AA278" s="31"/>
      <c r="AB278" s="31"/>
      <c r="AC278" s="31"/>
    </row>
    <row r="279" spans="1:29">
      <c r="A279" s="29"/>
      <c r="B279" s="30"/>
      <c r="C279" s="30"/>
      <c r="D279" s="30"/>
      <c r="G279" s="31"/>
      <c r="H279" s="56"/>
      <c r="I279" s="31"/>
      <c r="J279" s="34"/>
      <c r="K279" s="34"/>
      <c r="L279" s="34"/>
      <c r="M279" s="34"/>
      <c r="N279" s="34"/>
      <c r="Q279" s="31"/>
      <c r="R279" s="31"/>
      <c r="T279" s="32"/>
      <c r="U279" s="32"/>
      <c r="V279" s="32"/>
      <c r="X279" s="30"/>
      <c r="Y279" s="31"/>
      <c r="AA279" s="31"/>
      <c r="AB279" s="31"/>
      <c r="AC279" s="31"/>
    </row>
    <row r="280" spans="1:29">
      <c r="A280" s="29"/>
      <c r="B280" s="30"/>
      <c r="C280" s="30"/>
      <c r="D280" s="29"/>
      <c r="G280" s="31"/>
      <c r="H280" s="56"/>
      <c r="I280" s="31"/>
      <c r="J280" s="34"/>
      <c r="K280" s="34"/>
      <c r="L280" s="34"/>
      <c r="M280" s="34"/>
      <c r="N280" s="34"/>
      <c r="Q280" s="31"/>
      <c r="R280" s="31"/>
      <c r="T280" s="32"/>
      <c r="U280" s="32"/>
      <c r="V280" s="32"/>
      <c r="X280" s="29"/>
      <c r="Y280" s="31"/>
      <c r="AA280" s="31"/>
      <c r="AB280" s="31"/>
      <c r="AC280" s="31"/>
    </row>
    <row r="281" spans="1:29">
      <c r="A281" s="29"/>
      <c r="B281" s="30"/>
      <c r="C281" s="30"/>
      <c r="D281" s="30"/>
      <c r="G281" s="31"/>
      <c r="H281" s="56"/>
      <c r="I281" s="31"/>
      <c r="J281" s="34"/>
      <c r="K281" s="34"/>
      <c r="L281" s="34"/>
      <c r="M281" s="34"/>
      <c r="N281" s="34"/>
      <c r="Q281" s="31"/>
      <c r="R281" s="31"/>
      <c r="T281" s="32"/>
      <c r="U281" s="32"/>
      <c r="V281" s="32"/>
      <c r="X281" s="30"/>
      <c r="Y281" s="31"/>
      <c r="AA281" s="31"/>
      <c r="AB281" s="31"/>
      <c r="AC281" s="31"/>
    </row>
    <row r="282" spans="1:29">
      <c r="A282" s="29"/>
      <c r="B282" s="30"/>
      <c r="C282" s="30"/>
      <c r="D282" s="29"/>
      <c r="G282" s="31"/>
      <c r="H282" s="56"/>
      <c r="I282" s="31"/>
      <c r="J282" s="34"/>
      <c r="K282" s="34"/>
      <c r="L282" s="34"/>
      <c r="M282" s="34"/>
      <c r="N282" s="34"/>
      <c r="Q282" s="31"/>
      <c r="R282" s="31"/>
      <c r="T282" s="32"/>
      <c r="U282" s="32"/>
      <c r="V282" s="32"/>
      <c r="X282" s="29"/>
      <c r="Y282" s="31"/>
      <c r="AA282" s="31"/>
      <c r="AB282" s="31"/>
      <c r="AC282" s="31"/>
    </row>
    <row r="283" spans="1:29">
      <c r="A283" s="29"/>
      <c r="B283" s="30"/>
      <c r="C283" s="30"/>
      <c r="D283" s="30"/>
      <c r="G283" s="31"/>
      <c r="H283" s="56"/>
      <c r="I283" s="31"/>
      <c r="J283" s="34"/>
      <c r="K283" s="34"/>
      <c r="L283" s="34"/>
      <c r="M283" s="34"/>
      <c r="N283" s="34"/>
      <c r="Q283" s="31"/>
      <c r="R283" s="31"/>
      <c r="T283" s="32"/>
      <c r="U283" s="32"/>
      <c r="V283" s="32"/>
      <c r="X283" s="30"/>
      <c r="Y283" s="31"/>
      <c r="AA283" s="31"/>
      <c r="AB283" s="31"/>
      <c r="AC283" s="31"/>
    </row>
    <row r="284" spans="1:29">
      <c r="A284" s="29"/>
      <c r="B284" s="30"/>
      <c r="C284" s="30"/>
      <c r="D284" s="29"/>
      <c r="G284" s="31"/>
      <c r="H284" s="56"/>
      <c r="I284" s="31"/>
      <c r="J284" s="34"/>
      <c r="K284" s="34"/>
      <c r="L284" s="34"/>
      <c r="M284" s="34"/>
      <c r="N284" s="34"/>
      <c r="Q284" s="31"/>
      <c r="R284" s="31"/>
      <c r="T284" s="32"/>
      <c r="U284" s="32"/>
      <c r="V284" s="32"/>
      <c r="X284" s="29"/>
      <c r="Y284" s="31"/>
      <c r="AA284" s="31"/>
      <c r="AB284" s="31"/>
      <c r="AC284" s="31"/>
    </row>
    <row r="285" spans="1:29">
      <c r="A285" s="29"/>
      <c r="B285" s="30"/>
      <c r="C285" s="30"/>
      <c r="D285" s="30"/>
      <c r="G285" s="31"/>
      <c r="H285" s="56"/>
      <c r="I285" s="31"/>
      <c r="J285" s="34"/>
      <c r="K285" s="34"/>
      <c r="L285" s="34"/>
      <c r="M285" s="34"/>
      <c r="N285" s="34"/>
      <c r="Q285" s="31"/>
      <c r="R285" s="31"/>
      <c r="T285" s="32"/>
      <c r="U285" s="32"/>
      <c r="V285" s="32"/>
      <c r="X285" s="30"/>
      <c r="Y285" s="31"/>
      <c r="AA285" s="31"/>
      <c r="AB285" s="31"/>
      <c r="AC285" s="31"/>
    </row>
    <row r="286" spans="1:29">
      <c r="A286" s="29"/>
      <c r="B286" s="30"/>
      <c r="C286" s="30"/>
      <c r="D286" s="29"/>
      <c r="G286" s="31"/>
      <c r="H286" s="56"/>
      <c r="I286" s="31"/>
      <c r="J286" s="34"/>
      <c r="K286" s="34"/>
      <c r="L286" s="34"/>
      <c r="M286" s="34"/>
      <c r="N286" s="34"/>
      <c r="Q286" s="31"/>
      <c r="R286" s="31"/>
      <c r="T286" s="32"/>
      <c r="U286" s="32"/>
      <c r="V286" s="32"/>
      <c r="X286" s="29"/>
      <c r="Y286" s="31"/>
      <c r="AA286" s="31"/>
      <c r="AB286" s="31"/>
      <c r="AC286" s="31"/>
    </row>
    <row r="287" spans="1:29">
      <c r="A287" s="29"/>
      <c r="B287" s="30"/>
      <c r="C287" s="30"/>
      <c r="D287" s="30"/>
      <c r="G287" s="31"/>
      <c r="H287" s="56"/>
      <c r="I287" s="31"/>
      <c r="J287" s="34"/>
      <c r="K287" s="34"/>
      <c r="L287" s="34"/>
      <c r="M287" s="34"/>
      <c r="N287" s="34"/>
      <c r="Q287" s="31"/>
      <c r="R287" s="31"/>
      <c r="T287" s="32"/>
      <c r="U287" s="32"/>
      <c r="V287" s="32"/>
      <c r="X287" s="30"/>
      <c r="Y287" s="31"/>
      <c r="AA287" s="31"/>
      <c r="AB287" s="31"/>
      <c r="AC287" s="31"/>
    </row>
    <row r="288" spans="1:29">
      <c r="A288" s="29"/>
      <c r="B288" s="30"/>
      <c r="C288" s="30"/>
      <c r="D288" s="29"/>
      <c r="G288" s="31"/>
      <c r="H288" s="56"/>
      <c r="I288" s="31"/>
      <c r="J288" s="34"/>
      <c r="K288" s="34"/>
      <c r="L288" s="34"/>
      <c r="M288" s="34"/>
      <c r="N288" s="34"/>
      <c r="Q288" s="31"/>
      <c r="R288" s="31"/>
      <c r="T288" s="32"/>
      <c r="U288" s="32"/>
      <c r="V288" s="32"/>
      <c r="X288" s="29"/>
      <c r="Y288" s="31"/>
      <c r="AA288" s="31"/>
      <c r="AB288" s="31"/>
      <c r="AC288" s="31"/>
    </row>
    <row r="289" spans="1:29">
      <c r="A289" s="29"/>
      <c r="B289" s="30"/>
      <c r="C289" s="30"/>
      <c r="D289" s="30"/>
      <c r="G289" s="31"/>
      <c r="H289" s="56"/>
      <c r="I289" s="31"/>
      <c r="J289" s="34"/>
      <c r="K289" s="34"/>
      <c r="L289" s="34"/>
      <c r="M289" s="34"/>
      <c r="N289" s="34"/>
      <c r="Q289" s="31"/>
      <c r="R289" s="31"/>
      <c r="T289" s="32"/>
      <c r="U289" s="32"/>
      <c r="V289" s="32"/>
      <c r="X289" s="30"/>
      <c r="Y289" s="31"/>
      <c r="AA289" s="31"/>
      <c r="AB289" s="31"/>
      <c r="AC289" s="31"/>
    </row>
    <row r="290" spans="1:29">
      <c r="A290" s="29"/>
      <c r="B290" s="30"/>
      <c r="C290" s="30"/>
      <c r="D290" s="29"/>
      <c r="G290" s="31"/>
      <c r="H290" s="56"/>
      <c r="I290" s="31"/>
      <c r="J290" s="34"/>
      <c r="K290" s="34"/>
      <c r="L290" s="34"/>
      <c r="M290" s="34"/>
      <c r="N290" s="34"/>
      <c r="Q290" s="31"/>
      <c r="R290" s="31"/>
      <c r="T290" s="32"/>
      <c r="U290" s="32"/>
      <c r="V290" s="32"/>
      <c r="Y290" s="31"/>
      <c r="AA290" s="31"/>
      <c r="AB290" s="31"/>
      <c r="AC290" s="31"/>
    </row>
    <row r="291" spans="1:29">
      <c r="A291" s="29"/>
      <c r="B291" s="30"/>
      <c r="C291" s="30"/>
      <c r="D291" s="30"/>
      <c r="G291" s="31"/>
      <c r="H291" s="56"/>
      <c r="I291" s="31"/>
      <c r="J291" s="34"/>
      <c r="K291" s="34"/>
      <c r="L291" s="34"/>
      <c r="M291" s="34"/>
      <c r="N291" s="34"/>
      <c r="Q291" s="31"/>
      <c r="R291" s="31"/>
      <c r="T291" s="32"/>
      <c r="U291" s="32"/>
      <c r="V291" s="32"/>
      <c r="Y291" s="31"/>
      <c r="AA291" s="31"/>
      <c r="AB291" s="31"/>
      <c r="AC291" s="31"/>
    </row>
    <row r="292" spans="1:29">
      <c r="A292" s="29"/>
      <c r="B292" s="30"/>
      <c r="C292" s="30"/>
      <c r="D292" s="29"/>
      <c r="G292" s="31"/>
      <c r="H292" s="56"/>
      <c r="I292" s="31"/>
      <c r="J292" s="34"/>
      <c r="K292" s="34"/>
      <c r="L292" s="34"/>
      <c r="M292" s="34"/>
      <c r="N292" s="34"/>
      <c r="Q292" s="31"/>
      <c r="R292" s="31"/>
      <c r="T292" s="32"/>
      <c r="U292" s="32"/>
      <c r="V292" s="32"/>
      <c r="Y292" s="31"/>
      <c r="AA292" s="31"/>
      <c r="AB292" s="31"/>
      <c r="AC292" s="31"/>
    </row>
    <row r="293" spans="1:29">
      <c r="N293" s="31"/>
      <c r="O293" s="31"/>
      <c r="Q293" s="31"/>
      <c r="R293" s="31"/>
      <c r="T293" s="32"/>
      <c r="U293" s="32"/>
      <c r="V293" s="32"/>
      <c r="Y293" s="31"/>
      <c r="AA293" s="31"/>
      <c r="AB293" s="31"/>
      <c r="AC293" s="31"/>
    </row>
    <row r="294" spans="1:29">
      <c r="N294" s="31"/>
      <c r="O294" s="31"/>
      <c r="Q294" s="31"/>
      <c r="R294" s="31"/>
      <c r="T294" s="32"/>
      <c r="U294" s="32"/>
      <c r="V294" s="32"/>
      <c r="Y294" s="31"/>
      <c r="AA294" s="31"/>
      <c r="AB294" s="31"/>
      <c r="AC294" s="31"/>
    </row>
    <row r="295" spans="1:29">
      <c r="N295" s="31"/>
      <c r="O295" s="31"/>
      <c r="Q295" s="31"/>
      <c r="R295" s="31"/>
      <c r="T295" s="32"/>
      <c r="U295" s="32"/>
      <c r="V295" s="32"/>
      <c r="Y295" s="31"/>
      <c r="AA295" s="31"/>
      <c r="AB295" s="31"/>
      <c r="AC295" s="31"/>
    </row>
    <row r="296" spans="1:29">
      <c r="N296" s="31"/>
      <c r="O296" s="31"/>
      <c r="Q296" s="31"/>
      <c r="R296" s="31"/>
      <c r="T296" s="32"/>
      <c r="U296" s="32"/>
      <c r="V296" s="32"/>
      <c r="Y296" s="31"/>
      <c r="AA296" s="31"/>
      <c r="AB296" s="31"/>
      <c r="AC296" s="31"/>
    </row>
    <row r="297" spans="1:29">
      <c r="N297" s="31"/>
      <c r="O297" s="31"/>
      <c r="Q297" s="31"/>
      <c r="R297" s="31"/>
      <c r="T297" s="32"/>
      <c r="U297" s="32"/>
      <c r="V297" s="32"/>
      <c r="Y297" s="31"/>
      <c r="AA297" s="31"/>
      <c r="AB297" s="31"/>
      <c r="AC297" s="31"/>
    </row>
    <row r="298" spans="1:29">
      <c r="N298" s="31"/>
      <c r="O298" s="31"/>
      <c r="Q298" s="31"/>
      <c r="R298" s="31"/>
      <c r="T298" s="32"/>
      <c r="U298" s="32"/>
      <c r="V298" s="32"/>
      <c r="Y298" s="31"/>
      <c r="AA298" s="31"/>
      <c r="AB298" s="31"/>
      <c r="AC298" s="31"/>
    </row>
    <row r="299" spans="1:29">
      <c r="N299" s="31"/>
      <c r="O299" s="31"/>
      <c r="Q299" s="31"/>
      <c r="R299" s="31"/>
      <c r="T299" s="32"/>
      <c r="U299" s="32"/>
      <c r="V299" s="32"/>
      <c r="Y299" s="31"/>
      <c r="AA299" s="31"/>
      <c r="AB299" s="31"/>
      <c r="AC299" s="31"/>
    </row>
    <row r="300" spans="1:29">
      <c r="E300" s="65"/>
      <c r="F300" s="29"/>
      <c r="G300" s="29"/>
      <c r="H300" s="29"/>
      <c r="I300" s="29"/>
      <c r="J300" s="29"/>
      <c r="K300" s="29"/>
      <c r="N300" s="31"/>
      <c r="O300" s="31"/>
      <c r="Q300" s="31"/>
      <c r="R300" s="31"/>
      <c r="T300" s="32"/>
      <c r="U300" s="32"/>
      <c r="V300" s="32"/>
      <c r="Y300" s="31"/>
      <c r="AA300" s="31"/>
      <c r="AB300" s="31"/>
      <c r="AC300" s="31"/>
    </row>
    <row r="301" spans="1:29">
      <c r="E301" s="65"/>
      <c r="F301" s="29"/>
      <c r="G301" s="29"/>
      <c r="H301" s="29"/>
      <c r="I301" s="29"/>
      <c r="J301" s="29"/>
      <c r="K301" s="29"/>
      <c r="N301" s="31"/>
      <c r="O301" s="31"/>
      <c r="Q301" s="31"/>
      <c r="R301" s="31"/>
      <c r="T301" s="32"/>
      <c r="U301" s="32"/>
      <c r="V301" s="32"/>
      <c r="Y301" s="31"/>
      <c r="AA301" s="31"/>
      <c r="AB301" s="31"/>
      <c r="AC301" s="31"/>
    </row>
    <row r="302" spans="1:29">
      <c r="E302" s="69"/>
      <c r="F302" s="30"/>
      <c r="G302" s="30"/>
      <c r="H302" s="30"/>
      <c r="I302" s="30"/>
      <c r="J302" s="30"/>
      <c r="K302" s="30"/>
      <c r="N302" s="31"/>
      <c r="O302" s="31"/>
      <c r="Q302" s="31"/>
      <c r="R302" s="31"/>
      <c r="T302" s="32"/>
      <c r="U302" s="32"/>
      <c r="V302" s="32"/>
      <c r="Y302" s="31"/>
      <c r="AA302" s="31"/>
      <c r="AB302" s="31"/>
      <c r="AC302" s="31"/>
    </row>
    <row r="303" spans="1:29">
      <c r="E303" s="69"/>
      <c r="F303" s="30"/>
      <c r="G303" s="30"/>
      <c r="H303" s="30"/>
      <c r="I303" s="30"/>
      <c r="J303" s="30"/>
      <c r="K303" s="30"/>
      <c r="N303" s="31"/>
      <c r="O303" s="31"/>
      <c r="Q303" s="31"/>
      <c r="R303" s="31"/>
      <c r="T303" s="32"/>
      <c r="U303" s="32"/>
      <c r="V303" s="32"/>
      <c r="Y303" s="31"/>
      <c r="AA303" s="31"/>
      <c r="AB303" s="31"/>
      <c r="AC303" s="31"/>
    </row>
    <row r="304" spans="1:29">
      <c r="E304" s="65"/>
      <c r="F304" s="29"/>
      <c r="G304" s="29"/>
      <c r="H304" s="29"/>
      <c r="I304" s="29"/>
      <c r="J304" s="29"/>
      <c r="K304" s="29"/>
      <c r="N304" s="31"/>
      <c r="O304" s="31"/>
      <c r="Q304" s="31"/>
      <c r="R304" s="31"/>
      <c r="T304" s="32"/>
      <c r="U304" s="32"/>
      <c r="V304" s="32"/>
      <c r="Y304" s="31"/>
      <c r="AA304" s="31"/>
      <c r="AB304" s="31"/>
      <c r="AC304" s="31"/>
    </row>
    <row r="305" spans="5:29">
      <c r="E305" s="65"/>
      <c r="F305" s="29"/>
      <c r="G305" s="29"/>
      <c r="H305" s="29"/>
      <c r="I305" s="29"/>
      <c r="J305" s="29"/>
      <c r="K305" s="29"/>
      <c r="N305" s="31"/>
      <c r="O305" s="31"/>
      <c r="Q305" s="31"/>
      <c r="R305" s="31"/>
      <c r="T305" s="32"/>
      <c r="U305" s="32"/>
      <c r="V305" s="32"/>
      <c r="Y305" s="31"/>
      <c r="AA305" s="31"/>
      <c r="AB305" s="31"/>
      <c r="AC305" s="31"/>
    </row>
  </sheetData>
  <sortState ref="A77:AC148">
    <sortCondition ref="A77:A14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AM302"/>
  <sheetViews>
    <sheetView topLeftCell="F1" workbookViewId="0">
      <pane ySplit="4" topLeftCell="A32" activePane="bottomLeft" state="frozen"/>
      <selection pane="bottomLeft" activeCell="K1" sqref="K1:K1048576"/>
    </sheetView>
  </sheetViews>
  <sheetFormatPr baseColWidth="10" defaultRowHeight="15" x14ac:dyDescent="0"/>
  <cols>
    <col min="1" max="1" width="9.33203125" bestFit="1" customWidth="1"/>
    <col min="2" max="2" width="2.1640625" bestFit="1" customWidth="1"/>
    <col min="3" max="3" width="5.33203125" bestFit="1" customWidth="1"/>
    <col min="4" max="4" width="7.33203125" bestFit="1" customWidth="1"/>
    <col min="5" max="6" width="10.83203125" style="61"/>
    <col min="18" max="23" width="10.83203125" style="61"/>
  </cols>
  <sheetData>
    <row r="1" spans="1:39">
      <c r="A1" s="10" t="s">
        <v>340</v>
      </c>
      <c r="B1" s="11"/>
      <c r="G1" s="8"/>
      <c r="H1" s="8"/>
      <c r="I1" s="8"/>
      <c r="J1" s="12"/>
      <c r="Q1" s="13">
        <v>2.29</v>
      </c>
      <c r="R1" s="60" t="s">
        <v>320</v>
      </c>
    </row>
    <row r="2" spans="1:39">
      <c r="A2" s="11"/>
      <c r="B2" s="11"/>
      <c r="G2" s="8"/>
      <c r="H2" s="8"/>
      <c r="I2" s="8"/>
      <c r="J2" s="12"/>
      <c r="Q2" s="13">
        <v>0.1</v>
      </c>
      <c r="R2" s="60" t="s">
        <v>321</v>
      </c>
    </row>
    <row r="3" spans="1:39">
      <c r="A3" s="11"/>
      <c r="B3" s="11"/>
      <c r="G3" s="8"/>
      <c r="H3" s="8"/>
      <c r="I3" s="8"/>
      <c r="J3" s="12"/>
      <c r="P3" s="14" t="s">
        <v>322</v>
      </c>
      <c r="Q3" s="15"/>
      <c r="R3" s="62"/>
      <c r="S3" s="62"/>
    </row>
    <row r="4" spans="1:39" ht="49">
      <c r="A4" s="16" t="s">
        <v>323</v>
      </c>
      <c r="C4" s="17" t="s">
        <v>325</v>
      </c>
      <c r="D4" s="17" t="s">
        <v>324</v>
      </c>
      <c r="E4" s="60" t="s">
        <v>326</v>
      </c>
      <c r="F4" s="60" t="s">
        <v>327</v>
      </c>
      <c r="G4" s="18" t="s">
        <v>341</v>
      </c>
      <c r="H4" s="26" t="s">
        <v>280</v>
      </c>
      <c r="I4" s="26" t="s">
        <v>281</v>
      </c>
      <c r="J4" s="19" t="s">
        <v>328</v>
      </c>
      <c r="K4" s="20" t="s">
        <v>285</v>
      </c>
      <c r="L4" s="20" t="s">
        <v>329</v>
      </c>
      <c r="M4" s="20" t="s">
        <v>330</v>
      </c>
      <c r="N4" s="20" t="s">
        <v>292</v>
      </c>
      <c r="O4" s="21" t="s">
        <v>331</v>
      </c>
      <c r="P4" s="22" t="s">
        <v>332</v>
      </c>
      <c r="Q4" s="22" t="s">
        <v>333</v>
      </c>
      <c r="R4" s="63" t="s">
        <v>334</v>
      </c>
      <c r="S4" s="63" t="s">
        <v>335</v>
      </c>
      <c r="T4" s="64" t="s">
        <v>336</v>
      </c>
      <c r="U4" s="64" t="s">
        <v>337</v>
      </c>
      <c r="V4" s="64" t="s">
        <v>338</v>
      </c>
      <c r="W4" s="64" t="s">
        <v>339</v>
      </c>
      <c r="X4" s="59" t="s">
        <v>342</v>
      </c>
    </row>
    <row r="5" spans="1:39">
      <c r="A5" s="29" t="s">
        <v>17</v>
      </c>
      <c r="B5" s="29" t="s">
        <v>296</v>
      </c>
      <c r="C5" s="30" t="s">
        <v>302</v>
      </c>
      <c r="D5" s="29" t="s">
        <v>298</v>
      </c>
      <c r="E5" s="67">
        <v>0</v>
      </c>
      <c r="F5" s="67">
        <v>0</v>
      </c>
      <c r="G5" s="31">
        <v>130.11000000000001</v>
      </c>
      <c r="H5" s="31">
        <v>197.74</v>
      </c>
      <c r="I5" s="31">
        <f t="shared" ref="I5:I36" si="0">H5-($Q$1*2)</f>
        <v>193.16</v>
      </c>
      <c r="J5" s="34">
        <v>176.24</v>
      </c>
      <c r="K5" s="34">
        <v>11.7</v>
      </c>
      <c r="L5" s="34">
        <v>1.65</v>
      </c>
      <c r="M5" s="34">
        <v>11.85</v>
      </c>
      <c r="N5" s="34">
        <v>4.71</v>
      </c>
      <c r="O5">
        <v>2.29</v>
      </c>
      <c r="P5" s="56">
        <f t="shared" ref="P5:P36" si="1">$M5-$L5</f>
        <v>10.199999999999999</v>
      </c>
      <c r="Q5" s="56">
        <f t="shared" ref="Q5:Q36" si="2">$N5-$L5</f>
        <v>3.06</v>
      </c>
      <c r="R5" s="61">
        <f t="shared" ref="R5:R36" si="3">($J5-$Q$1)*$Q5/$P5</f>
        <v>52.185000000000009</v>
      </c>
      <c r="S5" s="61">
        <f t="shared" ref="S5:S36" si="4">$K5*$Q5/$P5</f>
        <v>3.5100000000000002</v>
      </c>
      <c r="T5" s="61">
        <f t="shared" ref="T5:T36" si="5">($E5*$Q$2/$S5)*1000</f>
        <v>0</v>
      </c>
      <c r="U5" s="61">
        <f t="shared" ref="U5:U36" si="6">($F5*$Q$2/$S5)*1000</f>
        <v>0</v>
      </c>
      <c r="V5" s="61">
        <f>(T5*R5)/237</f>
        <v>0</v>
      </c>
      <c r="W5" s="61">
        <f>(U5*R5)/237</f>
        <v>0</v>
      </c>
      <c r="X5" s="31"/>
      <c r="Y5" s="31"/>
      <c r="Z5" s="28"/>
      <c r="AA5" s="32"/>
      <c r="AB5" s="32"/>
      <c r="AC5" s="32"/>
      <c r="AD5" s="28"/>
      <c r="AE5" s="28"/>
      <c r="AF5" s="31"/>
      <c r="AG5" s="28"/>
      <c r="AH5" s="31"/>
      <c r="AI5" s="31"/>
      <c r="AJ5" s="31"/>
      <c r="AK5" s="28"/>
      <c r="AL5" s="28"/>
      <c r="AM5" s="28"/>
    </row>
    <row r="6" spans="1:39">
      <c r="A6" s="29" t="s">
        <v>20</v>
      </c>
      <c r="B6" s="29" t="s">
        <v>296</v>
      </c>
      <c r="C6" s="30" t="s">
        <v>302</v>
      </c>
      <c r="D6" s="29" t="s">
        <v>298</v>
      </c>
      <c r="E6" s="67">
        <v>0</v>
      </c>
      <c r="F6" s="67">
        <v>2.1859999999999999</v>
      </c>
      <c r="G6" s="31">
        <v>185.87</v>
      </c>
      <c r="H6" s="31">
        <v>339.78</v>
      </c>
      <c r="I6" s="31">
        <f t="shared" si="0"/>
        <v>335.2</v>
      </c>
      <c r="J6" s="34">
        <v>287.19</v>
      </c>
      <c r="K6" s="34">
        <v>10.42</v>
      </c>
      <c r="L6" s="34">
        <v>1.85</v>
      </c>
      <c r="M6" s="34">
        <v>11.98</v>
      </c>
      <c r="N6" s="34">
        <v>5.14</v>
      </c>
      <c r="O6">
        <v>2.29</v>
      </c>
      <c r="P6" s="56">
        <f t="shared" si="1"/>
        <v>10.130000000000001</v>
      </c>
      <c r="Q6" s="56">
        <f t="shared" si="2"/>
        <v>3.2899999999999996</v>
      </c>
      <c r="R6" s="61">
        <f t="shared" si="3"/>
        <v>92.529220138203328</v>
      </c>
      <c r="S6" s="61">
        <f t="shared" si="4"/>
        <v>3.3841855873642639</v>
      </c>
      <c r="T6" s="61">
        <f t="shared" si="5"/>
        <v>0</v>
      </c>
      <c r="U6" s="61">
        <f t="shared" si="6"/>
        <v>64.594566212976005</v>
      </c>
      <c r="V6" s="61">
        <f t="shared" ref="V6:V69" si="7">(T6*R6)/237</f>
        <v>0</v>
      </c>
      <c r="W6" s="61">
        <f t="shared" ref="W6:W69" si="8">(U6*R6)/237</f>
        <v>25.218923362245601</v>
      </c>
      <c r="X6" s="31"/>
      <c r="Y6" s="31"/>
      <c r="Z6" s="28"/>
      <c r="AA6" s="32"/>
      <c r="AB6" s="32"/>
      <c r="AC6" s="32"/>
      <c r="AD6" s="28"/>
      <c r="AE6" s="28"/>
      <c r="AF6" s="31"/>
      <c r="AG6" s="28"/>
      <c r="AH6" s="31"/>
      <c r="AI6" s="31"/>
      <c r="AJ6" s="31"/>
      <c r="AK6" s="28"/>
      <c r="AL6" s="28"/>
      <c r="AM6" s="28"/>
    </row>
    <row r="7" spans="1:39">
      <c r="A7" s="29" t="s">
        <v>23</v>
      </c>
      <c r="B7" s="29" t="s">
        <v>296</v>
      </c>
      <c r="C7" s="30" t="s">
        <v>302</v>
      </c>
      <c r="D7" s="29" t="s">
        <v>298</v>
      </c>
      <c r="E7" s="67">
        <v>0</v>
      </c>
      <c r="F7" s="67">
        <v>1.9570000000000001</v>
      </c>
      <c r="G7" s="31">
        <v>119.31</v>
      </c>
      <c r="H7" s="31">
        <v>218.48000000000002</v>
      </c>
      <c r="I7" s="31">
        <f t="shared" si="0"/>
        <v>213.9</v>
      </c>
      <c r="J7" s="34">
        <v>172.48</v>
      </c>
      <c r="K7" s="34">
        <v>10.08</v>
      </c>
      <c r="L7" s="34">
        <v>1.83</v>
      </c>
      <c r="M7" s="34">
        <v>11.6</v>
      </c>
      <c r="N7" s="34">
        <v>5.34</v>
      </c>
      <c r="O7">
        <v>2.29</v>
      </c>
      <c r="P7" s="56">
        <f t="shared" si="1"/>
        <v>9.77</v>
      </c>
      <c r="Q7" s="56">
        <f t="shared" si="2"/>
        <v>3.51</v>
      </c>
      <c r="R7" s="61">
        <f t="shared" si="3"/>
        <v>61.142978505629479</v>
      </c>
      <c r="S7" s="61">
        <f t="shared" si="4"/>
        <v>3.621371545547595</v>
      </c>
      <c r="T7" s="61">
        <f t="shared" si="5"/>
        <v>0</v>
      </c>
      <c r="U7" s="61">
        <f t="shared" si="6"/>
        <v>54.040298693076473</v>
      </c>
      <c r="V7" s="61">
        <f t="shared" si="7"/>
        <v>0</v>
      </c>
      <c r="W7" s="61">
        <f t="shared" si="8"/>
        <v>13.94170810729355</v>
      </c>
      <c r="X7" s="31"/>
      <c r="Y7" s="31"/>
      <c r="Z7" s="28"/>
      <c r="AA7" s="32"/>
      <c r="AB7" s="32"/>
      <c r="AC7" s="32"/>
      <c r="AD7" s="28"/>
      <c r="AE7" s="28"/>
      <c r="AF7" s="31"/>
      <c r="AG7" s="28"/>
      <c r="AH7" s="31"/>
      <c r="AI7" s="31"/>
      <c r="AJ7" s="31"/>
      <c r="AK7" s="28"/>
      <c r="AL7" s="28"/>
      <c r="AM7" s="28"/>
    </row>
    <row r="8" spans="1:39">
      <c r="A8" s="29" t="s">
        <v>26</v>
      </c>
      <c r="B8" s="29" t="s">
        <v>296</v>
      </c>
      <c r="C8" s="30" t="s">
        <v>302</v>
      </c>
      <c r="D8" s="29" t="s">
        <v>298</v>
      </c>
      <c r="E8" s="67">
        <v>0</v>
      </c>
      <c r="F8" s="67">
        <v>2.1639999999999997</v>
      </c>
      <c r="G8" s="31">
        <v>140.35</v>
      </c>
      <c r="H8" s="31">
        <v>307.82</v>
      </c>
      <c r="I8" s="31">
        <f t="shared" si="0"/>
        <v>303.24</v>
      </c>
      <c r="J8" s="34">
        <v>269.06</v>
      </c>
      <c r="K8" s="34">
        <v>10.3</v>
      </c>
      <c r="L8" s="34">
        <v>1.76</v>
      </c>
      <c r="M8" s="34">
        <v>12.11</v>
      </c>
      <c r="N8" s="34">
        <v>5.67</v>
      </c>
      <c r="O8">
        <v>2.29</v>
      </c>
      <c r="P8" s="56">
        <f t="shared" si="1"/>
        <v>10.35</v>
      </c>
      <c r="Q8" s="56">
        <f t="shared" si="2"/>
        <v>3.91</v>
      </c>
      <c r="R8" s="61">
        <f t="shared" si="3"/>
        <v>100.77977777777778</v>
      </c>
      <c r="S8" s="61">
        <f t="shared" si="4"/>
        <v>3.8911111111111114</v>
      </c>
      <c r="T8" s="61">
        <f t="shared" si="5"/>
        <v>0</v>
      </c>
      <c r="U8" s="61">
        <f t="shared" si="6"/>
        <v>55.61393489434608</v>
      </c>
      <c r="V8" s="61">
        <f t="shared" si="7"/>
        <v>0</v>
      </c>
      <c r="W8" s="61">
        <f t="shared" si="8"/>
        <v>23.648776371308013</v>
      </c>
      <c r="X8" s="31"/>
      <c r="Y8" s="31"/>
      <c r="Z8" s="28"/>
      <c r="AA8" s="32"/>
      <c r="AB8" s="32"/>
      <c r="AC8" s="32"/>
      <c r="AD8" s="28"/>
      <c r="AE8" s="28"/>
      <c r="AF8" s="31"/>
      <c r="AG8" s="28"/>
      <c r="AH8" s="31"/>
      <c r="AI8" s="31"/>
      <c r="AJ8" s="31"/>
      <c r="AK8" s="28"/>
      <c r="AL8" s="28"/>
      <c r="AM8" s="28"/>
    </row>
    <row r="9" spans="1:39">
      <c r="A9" s="29" t="s">
        <v>29</v>
      </c>
      <c r="B9" s="29" t="s">
        <v>296</v>
      </c>
      <c r="C9" s="30" t="s">
        <v>302</v>
      </c>
      <c r="D9" s="29" t="s">
        <v>298</v>
      </c>
      <c r="E9" s="67">
        <v>0</v>
      </c>
      <c r="F9" s="67">
        <v>2.5629999999999997</v>
      </c>
      <c r="G9" s="31">
        <v>96.9</v>
      </c>
      <c r="H9" s="31">
        <v>176.5</v>
      </c>
      <c r="I9" s="31">
        <f t="shared" si="0"/>
        <v>171.92</v>
      </c>
      <c r="J9" s="34">
        <v>149.54</v>
      </c>
      <c r="K9" s="34">
        <v>10.119999999999999</v>
      </c>
      <c r="L9" s="34">
        <v>1.81</v>
      </c>
      <c r="M9" s="34">
        <v>11.97</v>
      </c>
      <c r="N9" s="34">
        <v>6.12</v>
      </c>
      <c r="O9">
        <v>2.29</v>
      </c>
      <c r="P9" s="56">
        <f t="shared" si="1"/>
        <v>10.16</v>
      </c>
      <c r="Q9" s="56">
        <f t="shared" si="2"/>
        <v>4.3100000000000005</v>
      </c>
      <c r="R9" s="61">
        <f t="shared" si="3"/>
        <v>62.465305118110237</v>
      </c>
      <c r="S9" s="61">
        <f t="shared" si="4"/>
        <v>4.2930314960629925</v>
      </c>
      <c r="T9" s="61">
        <f t="shared" si="5"/>
        <v>0</v>
      </c>
      <c r="U9" s="61">
        <f t="shared" si="6"/>
        <v>59.701402199132438</v>
      </c>
      <c r="V9" s="61">
        <f t="shared" si="7"/>
        <v>0</v>
      </c>
      <c r="W9" s="61">
        <f t="shared" si="8"/>
        <v>15.73530086222711</v>
      </c>
      <c r="X9" s="31"/>
      <c r="Y9" s="31"/>
      <c r="Z9" s="28"/>
      <c r="AA9" s="32"/>
      <c r="AB9" s="32"/>
      <c r="AC9" s="32"/>
      <c r="AD9" s="28"/>
      <c r="AE9" s="28"/>
      <c r="AF9" s="31"/>
      <c r="AG9" s="28"/>
      <c r="AH9" s="31"/>
      <c r="AI9" s="31"/>
      <c r="AJ9" s="31"/>
      <c r="AK9" s="28"/>
      <c r="AL9" s="28"/>
      <c r="AM9" s="28"/>
    </row>
    <row r="10" spans="1:39" s="28" customFormat="1" ht="15" customHeight="1">
      <c r="A10" s="29" t="s">
        <v>32</v>
      </c>
      <c r="B10" s="29" t="s">
        <v>296</v>
      </c>
      <c r="C10" s="30" t="s">
        <v>302</v>
      </c>
      <c r="D10" s="29" t="s">
        <v>298</v>
      </c>
      <c r="E10" s="67">
        <v>0</v>
      </c>
      <c r="F10" s="67">
        <v>2.4320000000000004</v>
      </c>
      <c r="G10" s="31">
        <v>52.5</v>
      </c>
      <c r="H10" s="31">
        <v>131.56</v>
      </c>
      <c r="I10" s="31">
        <f t="shared" si="0"/>
        <v>126.98</v>
      </c>
      <c r="J10" s="34">
        <v>101.91</v>
      </c>
      <c r="K10" s="34">
        <v>10</v>
      </c>
      <c r="L10" s="34">
        <v>1.82</v>
      </c>
      <c r="M10" s="34">
        <v>11.66</v>
      </c>
      <c r="N10" s="34">
        <v>5.55</v>
      </c>
      <c r="O10">
        <v>2.29</v>
      </c>
      <c r="P10" s="56">
        <f t="shared" si="1"/>
        <v>9.84</v>
      </c>
      <c r="Q10" s="56">
        <f t="shared" si="2"/>
        <v>3.7299999999999995</v>
      </c>
      <c r="R10" s="61">
        <f t="shared" si="3"/>
        <v>37.762459349593485</v>
      </c>
      <c r="S10" s="61">
        <f t="shared" si="4"/>
        <v>3.7906504065040649</v>
      </c>
      <c r="T10" s="61">
        <f t="shared" si="5"/>
        <v>0</v>
      </c>
      <c r="U10" s="61">
        <f t="shared" si="6"/>
        <v>64.157855227882067</v>
      </c>
      <c r="V10" s="61">
        <f t="shared" si="7"/>
        <v>0</v>
      </c>
      <c r="W10" s="61">
        <f t="shared" si="8"/>
        <v>10.222609282700423</v>
      </c>
      <c r="X10" s="31"/>
      <c r="Y10" s="31"/>
      <c r="AA10" s="32"/>
      <c r="AB10" s="32"/>
      <c r="AC10" s="32"/>
      <c r="AF10" s="31"/>
      <c r="AH10" s="31"/>
      <c r="AI10" s="31"/>
      <c r="AJ10" s="31"/>
    </row>
    <row r="11" spans="1:39" s="28" customFormat="1">
      <c r="A11" s="29" t="s">
        <v>35</v>
      </c>
      <c r="B11" s="29" t="s">
        <v>296</v>
      </c>
      <c r="C11" s="30" t="s">
        <v>302</v>
      </c>
      <c r="D11" s="29" t="s">
        <v>298</v>
      </c>
      <c r="E11" s="67">
        <v>0</v>
      </c>
      <c r="F11" s="67">
        <v>4.024</v>
      </c>
      <c r="G11" s="31">
        <v>58.26</v>
      </c>
      <c r="H11" s="31">
        <v>99.74</v>
      </c>
      <c r="I11" s="31">
        <f t="shared" si="0"/>
        <v>95.16</v>
      </c>
      <c r="J11" s="34">
        <v>83.77</v>
      </c>
      <c r="K11" s="34">
        <v>11.31</v>
      </c>
      <c r="L11" s="34">
        <v>1.86</v>
      </c>
      <c r="M11" s="34">
        <v>11.56</v>
      </c>
      <c r="N11" s="34">
        <v>5.43</v>
      </c>
      <c r="O11">
        <v>2.29</v>
      </c>
      <c r="P11" s="56">
        <f t="shared" si="1"/>
        <v>9.7000000000000011</v>
      </c>
      <c r="Q11" s="56">
        <f t="shared" si="2"/>
        <v>3.5699999999999994</v>
      </c>
      <c r="R11" s="61">
        <f t="shared" si="3"/>
        <v>29.987999999999985</v>
      </c>
      <c r="S11" s="61">
        <f t="shared" si="4"/>
        <v>4.162546391752576</v>
      </c>
      <c r="T11" s="61">
        <f t="shared" si="5"/>
        <v>0</v>
      </c>
      <c r="U11" s="61">
        <f t="shared" si="6"/>
        <v>96.671595251716994</v>
      </c>
      <c r="V11" s="61">
        <f t="shared" si="7"/>
        <v>0</v>
      </c>
      <c r="W11" s="61">
        <f t="shared" si="8"/>
        <v>12.232016027040032</v>
      </c>
      <c r="X11" s="31"/>
      <c r="Y11" s="31"/>
      <c r="AA11" s="32"/>
      <c r="AB11" s="32"/>
      <c r="AC11" s="32"/>
      <c r="AF11" s="31"/>
      <c r="AH11" s="31"/>
      <c r="AI11" s="31"/>
      <c r="AJ11" s="31"/>
    </row>
    <row r="12" spans="1:39" s="28" customFormat="1">
      <c r="A12" s="29" t="s">
        <v>38</v>
      </c>
      <c r="B12" s="29" t="s">
        <v>296</v>
      </c>
      <c r="C12" s="30" t="s">
        <v>302</v>
      </c>
      <c r="D12" s="29" t="s">
        <v>298</v>
      </c>
      <c r="E12" s="67">
        <v>0</v>
      </c>
      <c r="F12" s="67">
        <v>5.1260000000000003</v>
      </c>
      <c r="G12" s="31">
        <v>86.45</v>
      </c>
      <c r="H12" s="31">
        <v>193.73000000000002</v>
      </c>
      <c r="I12" s="31">
        <f t="shared" si="0"/>
        <v>189.15</v>
      </c>
      <c r="J12" s="34">
        <v>112.96</v>
      </c>
      <c r="K12" s="34">
        <v>10.46</v>
      </c>
      <c r="L12" s="34">
        <v>1.8</v>
      </c>
      <c r="M12" s="34">
        <v>12.91</v>
      </c>
      <c r="N12" s="34">
        <v>3.69</v>
      </c>
      <c r="O12">
        <v>2.29</v>
      </c>
      <c r="P12" s="56">
        <f t="shared" si="1"/>
        <v>11.11</v>
      </c>
      <c r="Q12" s="56">
        <f t="shared" si="2"/>
        <v>1.89</v>
      </c>
      <c r="R12" s="61">
        <f t="shared" si="3"/>
        <v>18.826849684968497</v>
      </c>
      <c r="S12" s="61">
        <f t="shared" si="4"/>
        <v>1.7794239423942395</v>
      </c>
      <c r="T12" s="61">
        <f t="shared" si="5"/>
        <v>0</v>
      </c>
      <c r="U12" s="61">
        <f t="shared" si="6"/>
        <v>288.07075581454166</v>
      </c>
      <c r="V12" s="61">
        <f t="shared" si="7"/>
        <v>0</v>
      </c>
      <c r="W12" s="61">
        <f t="shared" si="8"/>
        <v>22.883817798968945</v>
      </c>
      <c r="X12" s="31"/>
      <c r="Y12" s="31"/>
      <c r="AA12" s="32"/>
      <c r="AB12" s="32"/>
      <c r="AC12" s="32"/>
      <c r="AF12" s="31"/>
      <c r="AH12" s="31"/>
      <c r="AI12" s="31"/>
      <c r="AJ12" s="31"/>
    </row>
    <row r="13" spans="1:39" s="28" customFormat="1">
      <c r="A13" s="29" t="s">
        <v>41</v>
      </c>
      <c r="B13" s="29" t="s">
        <v>296</v>
      </c>
      <c r="C13" s="30" t="s">
        <v>302</v>
      </c>
      <c r="D13" s="29" t="s">
        <v>298</v>
      </c>
      <c r="E13" s="67">
        <v>0</v>
      </c>
      <c r="F13" s="67">
        <v>2.9669999999999996</v>
      </c>
      <c r="G13" s="31">
        <v>47.3</v>
      </c>
      <c r="H13" s="31">
        <v>122.11</v>
      </c>
      <c r="I13" s="31">
        <f t="shared" si="0"/>
        <v>117.53</v>
      </c>
      <c r="J13" s="34">
        <v>88.48</v>
      </c>
      <c r="K13" s="34">
        <v>10.07</v>
      </c>
      <c r="L13" s="34">
        <v>1.86</v>
      </c>
      <c r="M13" s="34">
        <v>11.76</v>
      </c>
      <c r="N13" s="34">
        <v>5.5</v>
      </c>
      <c r="O13">
        <v>2.29</v>
      </c>
      <c r="P13" s="56">
        <f t="shared" si="1"/>
        <v>9.9</v>
      </c>
      <c r="Q13" s="56">
        <f t="shared" si="2"/>
        <v>3.6399999999999997</v>
      </c>
      <c r="R13" s="61">
        <f t="shared" si="3"/>
        <v>31.690060606060602</v>
      </c>
      <c r="S13" s="61">
        <f t="shared" si="4"/>
        <v>3.7025050505050499</v>
      </c>
      <c r="T13" s="61">
        <f t="shared" si="5"/>
        <v>0</v>
      </c>
      <c r="U13" s="61">
        <f t="shared" si="6"/>
        <v>80.134934578827341</v>
      </c>
      <c r="V13" s="61">
        <f t="shared" si="7"/>
        <v>0</v>
      </c>
      <c r="W13" s="61">
        <f t="shared" si="8"/>
        <v>10.715109423906075</v>
      </c>
      <c r="X13" s="31"/>
      <c r="Y13" s="31"/>
      <c r="AA13" s="32"/>
      <c r="AB13" s="32"/>
      <c r="AC13" s="32"/>
      <c r="AF13" s="31"/>
      <c r="AH13" s="31"/>
      <c r="AI13" s="31"/>
      <c r="AJ13" s="31"/>
    </row>
    <row r="14" spans="1:39" s="28" customFormat="1">
      <c r="A14" s="29" t="s">
        <v>44</v>
      </c>
      <c r="B14" s="29" t="s">
        <v>296</v>
      </c>
      <c r="C14" s="30" t="s">
        <v>302</v>
      </c>
      <c r="D14" s="29" t="s">
        <v>298</v>
      </c>
      <c r="E14" s="67">
        <v>0</v>
      </c>
      <c r="F14" s="67">
        <v>3.3079999999999998</v>
      </c>
      <c r="G14" s="31">
        <v>47.78</v>
      </c>
      <c r="H14" s="31">
        <v>157.07999999999998</v>
      </c>
      <c r="I14" s="31">
        <f t="shared" si="0"/>
        <v>152.49999999999997</v>
      </c>
      <c r="J14" s="34">
        <v>122.65</v>
      </c>
      <c r="K14" s="34">
        <v>10.09</v>
      </c>
      <c r="L14" s="34">
        <v>1.95</v>
      </c>
      <c r="M14" s="34">
        <v>11.82</v>
      </c>
      <c r="N14" s="34">
        <v>5.73</v>
      </c>
      <c r="O14">
        <v>2.29</v>
      </c>
      <c r="P14" s="56">
        <f t="shared" si="1"/>
        <v>9.870000000000001</v>
      </c>
      <c r="Q14" s="56">
        <f t="shared" si="2"/>
        <v>3.7800000000000002</v>
      </c>
      <c r="R14" s="61">
        <f t="shared" si="3"/>
        <v>46.095319148936163</v>
      </c>
      <c r="S14" s="61">
        <f t="shared" si="4"/>
        <v>3.8642553191489357</v>
      </c>
      <c r="T14" s="61">
        <f t="shared" si="5"/>
        <v>0</v>
      </c>
      <c r="U14" s="61">
        <f t="shared" si="6"/>
        <v>85.605109569430681</v>
      </c>
      <c r="V14" s="61">
        <f t="shared" si="7"/>
        <v>0</v>
      </c>
      <c r="W14" s="61">
        <f t="shared" si="8"/>
        <v>16.649767284314585</v>
      </c>
      <c r="X14" s="31"/>
      <c r="Y14" s="31"/>
      <c r="AA14" s="32"/>
      <c r="AB14" s="32"/>
      <c r="AC14" s="32"/>
      <c r="AF14" s="31"/>
      <c r="AH14" s="31"/>
      <c r="AI14" s="31"/>
      <c r="AJ14" s="31"/>
    </row>
    <row r="15" spans="1:39" s="28" customFormat="1">
      <c r="A15" s="29" t="s">
        <v>47</v>
      </c>
      <c r="B15" s="29" t="s">
        <v>296</v>
      </c>
      <c r="C15" s="30" t="s">
        <v>302</v>
      </c>
      <c r="D15" s="29" t="s">
        <v>298</v>
      </c>
      <c r="E15" s="67">
        <v>0</v>
      </c>
      <c r="F15" s="67">
        <v>6.08</v>
      </c>
      <c r="G15" s="31">
        <v>52.27</v>
      </c>
      <c r="H15" s="31">
        <v>118.69</v>
      </c>
      <c r="I15" s="31">
        <f t="shared" si="0"/>
        <v>114.11</v>
      </c>
      <c r="J15" s="34">
        <v>94.69</v>
      </c>
      <c r="K15" s="34">
        <v>10.08</v>
      </c>
      <c r="L15" s="34">
        <v>1.96</v>
      </c>
      <c r="M15" s="34">
        <v>11.01</v>
      </c>
      <c r="N15" s="34">
        <v>5.13</v>
      </c>
      <c r="O15">
        <v>2.29</v>
      </c>
      <c r="P15" s="56">
        <f t="shared" si="1"/>
        <v>9.0500000000000007</v>
      </c>
      <c r="Q15" s="56">
        <f t="shared" si="2"/>
        <v>3.17</v>
      </c>
      <c r="R15" s="61">
        <f t="shared" si="3"/>
        <v>32.365524861878448</v>
      </c>
      <c r="S15" s="61">
        <f t="shared" si="4"/>
        <v>3.53078453038674</v>
      </c>
      <c r="T15" s="61">
        <f t="shared" si="5"/>
        <v>0</v>
      </c>
      <c r="U15" s="61">
        <f t="shared" si="6"/>
        <v>172.19968954984734</v>
      </c>
      <c r="V15" s="61">
        <f t="shared" si="7"/>
        <v>0</v>
      </c>
      <c r="W15" s="61">
        <f t="shared" si="8"/>
        <v>23.516174402250353</v>
      </c>
      <c r="X15" s="31"/>
      <c r="Y15" s="31"/>
      <c r="AA15" s="32"/>
      <c r="AB15" s="32"/>
      <c r="AC15" s="32"/>
      <c r="AF15" s="31"/>
      <c r="AH15" s="31"/>
      <c r="AI15" s="31"/>
      <c r="AJ15" s="31"/>
    </row>
    <row r="16" spans="1:39" s="28" customFormat="1">
      <c r="A16" s="29" t="s">
        <v>50</v>
      </c>
      <c r="B16" s="29" t="s">
        <v>296</v>
      </c>
      <c r="C16" s="30" t="s">
        <v>302</v>
      </c>
      <c r="D16" s="29" t="s">
        <v>298</v>
      </c>
      <c r="E16" s="67">
        <v>0</v>
      </c>
      <c r="F16" s="67">
        <v>2.524</v>
      </c>
      <c r="G16" s="31">
        <v>81.53</v>
      </c>
      <c r="H16" s="31">
        <v>163.47</v>
      </c>
      <c r="I16" s="31">
        <f t="shared" si="0"/>
        <v>158.88999999999999</v>
      </c>
      <c r="J16" s="34">
        <v>132.22999999999999</v>
      </c>
      <c r="K16" s="34">
        <v>10.199999999999999</v>
      </c>
      <c r="L16" s="34">
        <v>1.89</v>
      </c>
      <c r="M16" s="34">
        <v>12.12</v>
      </c>
      <c r="N16" s="34">
        <v>5.65</v>
      </c>
      <c r="O16">
        <v>2.29</v>
      </c>
      <c r="P16" s="56">
        <f t="shared" si="1"/>
        <v>10.229999999999999</v>
      </c>
      <c r="Q16" s="56">
        <f t="shared" si="2"/>
        <v>3.7600000000000007</v>
      </c>
      <c r="R16" s="61">
        <f t="shared" si="3"/>
        <v>47.758983382209202</v>
      </c>
      <c r="S16" s="61">
        <f t="shared" si="4"/>
        <v>3.7489736070381241</v>
      </c>
      <c r="T16" s="61">
        <f t="shared" si="5"/>
        <v>0</v>
      </c>
      <c r="U16" s="61">
        <f t="shared" si="6"/>
        <v>67.325093867334147</v>
      </c>
      <c r="V16" s="61">
        <f t="shared" si="7"/>
        <v>0</v>
      </c>
      <c r="W16" s="61">
        <f t="shared" si="8"/>
        <v>13.566995946057746</v>
      </c>
      <c r="X16" s="31"/>
      <c r="Y16" s="31"/>
      <c r="AA16" s="32"/>
      <c r="AB16" s="32"/>
      <c r="AC16" s="32"/>
      <c r="AF16" s="31"/>
      <c r="AH16" s="31"/>
      <c r="AI16" s="31"/>
      <c r="AJ16" s="31"/>
    </row>
    <row r="17" spans="1:36" s="28" customFormat="1">
      <c r="A17" s="29" t="s">
        <v>53</v>
      </c>
      <c r="B17" s="29" t="s">
        <v>296</v>
      </c>
      <c r="C17" s="30" t="s">
        <v>302</v>
      </c>
      <c r="D17" s="29" t="s">
        <v>298</v>
      </c>
      <c r="E17" s="67">
        <v>0</v>
      </c>
      <c r="F17" s="67">
        <v>2.3719999999999999</v>
      </c>
      <c r="G17" s="31">
        <v>118.01</v>
      </c>
      <c r="H17" s="31">
        <v>189.02</v>
      </c>
      <c r="I17" s="31">
        <f t="shared" si="0"/>
        <v>184.44</v>
      </c>
      <c r="J17" s="34">
        <v>153.16</v>
      </c>
      <c r="K17" s="34">
        <v>10.16</v>
      </c>
      <c r="L17" s="34">
        <v>1.98</v>
      </c>
      <c r="M17" s="34">
        <v>11.27</v>
      </c>
      <c r="N17" s="34">
        <v>6.47</v>
      </c>
      <c r="O17">
        <v>2.29</v>
      </c>
      <c r="P17" s="56">
        <f t="shared" si="1"/>
        <v>9.2899999999999991</v>
      </c>
      <c r="Q17" s="56">
        <f t="shared" si="2"/>
        <v>4.49</v>
      </c>
      <c r="R17" s="61">
        <f t="shared" si="3"/>
        <v>72.917793326157181</v>
      </c>
      <c r="S17" s="61">
        <f t="shared" si="4"/>
        <v>4.9104843918191605</v>
      </c>
      <c r="T17" s="61">
        <f t="shared" si="5"/>
        <v>0</v>
      </c>
      <c r="U17" s="61">
        <f t="shared" si="6"/>
        <v>48.304806832330812</v>
      </c>
      <c r="V17" s="61">
        <f t="shared" si="7"/>
        <v>0</v>
      </c>
      <c r="W17" s="61">
        <f t="shared" si="8"/>
        <v>14.861940596033094</v>
      </c>
      <c r="X17" s="31"/>
      <c r="Y17" s="31"/>
      <c r="AA17" s="32"/>
      <c r="AB17" s="32"/>
      <c r="AC17" s="32"/>
      <c r="AF17" s="31"/>
      <c r="AH17" s="31"/>
      <c r="AI17" s="31"/>
      <c r="AJ17" s="31"/>
    </row>
    <row r="18" spans="1:36" s="28" customFormat="1">
      <c r="A18" s="29" t="s">
        <v>57</v>
      </c>
      <c r="B18" s="29" t="s">
        <v>296</v>
      </c>
      <c r="C18" s="30" t="s">
        <v>302</v>
      </c>
      <c r="D18" s="29" t="s">
        <v>298</v>
      </c>
      <c r="E18" s="67">
        <v>0</v>
      </c>
      <c r="F18" s="67">
        <v>2.2759999999999998</v>
      </c>
      <c r="G18" s="31">
        <v>37.049999999999997</v>
      </c>
      <c r="H18" s="31">
        <v>58.31</v>
      </c>
      <c r="I18" s="31">
        <f t="shared" si="0"/>
        <v>53.730000000000004</v>
      </c>
      <c r="J18" s="34">
        <v>44.42</v>
      </c>
      <c r="K18" s="34">
        <v>10.130000000000001</v>
      </c>
      <c r="L18" s="34">
        <v>1.96</v>
      </c>
      <c r="M18" s="34">
        <v>10.32</v>
      </c>
      <c r="N18" s="34">
        <v>6.65</v>
      </c>
      <c r="O18">
        <v>2.29</v>
      </c>
      <c r="P18" s="56">
        <f t="shared" si="1"/>
        <v>8.36</v>
      </c>
      <c r="Q18" s="56">
        <f t="shared" si="2"/>
        <v>4.6900000000000004</v>
      </c>
      <c r="R18" s="61">
        <f t="shared" si="3"/>
        <v>23.635131578947373</v>
      </c>
      <c r="S18" s="61">
        <f t="shared" si="4"/>
        <v>5.6829784688995231</v>
      </c>
      <c r="T18" s="61">
        <f t="shared" si="5"/>
        <v>0</v>
      </c>
      <c r="U18" s="61">
        <f t="shared" si="6"/>
        <v>40.049421486559574</v>
      </c>
      <c r="V18" s="61">
        <f t="shared" si="7"/>
        <v>0</v>
      </c>
      <c r="W18" s="61">
        <f t="shared" si="8"/>
        <v>3.9939803649601586</v>
      </c>
      <c r="X18" s="31"/>
      <c r="Y18" s="31"/>
      <c r="AA18" s="32"/>
      <c r="AB18" s="32"/>
      <c r="AC18" s="32"/>
      <c r="AF18" s="31"/>
      <c r="AH18" s="31"/>
      <c r="AI18" s="31"/>
      <c r="AJ18" s="31"/>
    </row>
    <row r="19" spans="1:36" s="28" customFormat="1">
      <c r="A19" s="29" t="s">
        <v>61</v>
      </c>
      <c r="B19" s="29" t="s">
        <v>296</v>
      </c>
      <c r="C19" s="30" t="s">
        <v>302</v>
      </c>
      <c r="D19" s="29" t="s">
        <v>298</v>
      </c>
      <c r="E19" s="67">
        <v>0</v>
      </c>
      <c r="F19" s="67">
        <v>5.4220000000000006</v>
      </c>
      <c r="G19" s="31">
        <v>56.88</v>
      </c>
      <c r="H19" s="31">
        <v>85.56</v>
      </c>
      <c r="I19" s="31">
        <f t="shared" si="0"/>
        <v>80.98</v>
      </c>
      <c r="J19" s="34">
        <v>65.91</v>
      </c>
      <c r="K19" s="34">
        <v>10.35</v>
      </c>
      <c r="L19" s="34">
        <v>2.0099999999999998</v>
      </c>
      <c r="M19" s="34">
        <v>10.75</v>
      </c>
      <c r="N19" s="34">
        <v>5.25</v>
      </c>
      <c r="O19">
        <v>2.29</v>
      </c>
      <c r="P19" s="56">
        <f t="shared" si="1"/>
        <v>8.74</v>
      </c>
      <c r="Q19" s="56">
        <f t="shared" si="2"/>
        <v>3.24</v>
      </c>
      <c r="R19" s="61">
        <f t="shared" si="3"/>
        <v>23.584530892448512</v>
      </c>
      <c r="S19" s="61">
        <f t="shared" si="4"/>
        <v>3.8368421052631576</v>
      </c>
      <c r="T19" s="61">
        <f t="shared" si="5"/>
        <v>0</v>
      </c>
      <c r="U19" s="61">
        <f t="shared" si="6"/>
        <v>141.31412894375862</v>
      </c>
      <c r="V19" s="61">
        <f t="shared" si="7"/>
        <v>0</v>
      </c>
      <c r="W19" s="61">
        <f t="shared" si="8"/>
        <v>14.062563036343999</v>
      </c>
      <c r="X19" s="31"/>
      <c r="Y19" s="31"/>
      <c r="AA19" s="32"/>
      <c r="AB19" s="32"/>
      <c r="AC19" s="32"/>
      <c r="AF19" s="31"/>
      <c r="AH19" s="31"/>
      <c r="AI19" s="31"/>
      <c r="AJ19" s="31"/>
    </row>
    <row r="20" spans="1:36" s="28" customFormat="1">
      <c r="A20" s="29" t="s">
        <v>65</v>
      </c>
      <c r="B20" s="29" t="s">
        <v>296</v>
      </c>
      <c r="C20" s="30" t="s">
        <v>302</v>
      </c>
      <c r="D20" s="29" t="s">
        <v>298</v>
      </c>
      <c r="E20" s="67">
        <v>0</v>
      </c>
      <c r="F20" s="67">
        <v>6.4279999999999999</v>
      </c>
      <c r="G20" s="31">
        <v>21.12</v>
      </c>
      <c r="H20" s="31">
        <v>57.180000000000007</v>
      </c>
      <c r="I20" s="31">
        <f t="shared" si="0"/>
        <v>52.600000000000009</v>
      </c>
      <c r="J20" s="34">
        <v>36.630000000000003</v>
      </c>
      <c r="K20" s="34">
        <v>10.1</v>
      </c>
      <c r="L20" s="34">
        <v>1.99</v>
      </c>
      <c r="M20" s="34">
        <v>10.02</v>
      </c>
      <c r="N20" s="34">
        <v>5.75</v>
      </c>
      <c r="O20">
        <v>2.29</v>
      </c>
      <c r="P20" s="56">
        <f t="shared" si="1"/>
        <v>8.0299999999999994</v>
      </c>
      <c r="Q20" s="56">
        <f t="shared" si="2"/>
        <v>3.76</v>
      </c>
      <c r="R20" s="61">
        <f t="shared" si="3"/>
        <v>16.07950186799502</v>
      </c>
      <c r="S20" s="61">
        <f t="shared" si="4"/>
        <v>4.7292652552926526</v>
      </c>
      <c r="T20" s="61">
        <f t="shared" si="5"/>
        <v>0</v>
      </c>
      <c r="U20" s="61">
        <f t="shared" si="6"/>
        <v>135.91963345270696</v>
      </c>
      <c r="V20" s="61">
        <f t="shared" si="7"/>
        <v>0</v>
      </c>
      <c r="W20" s="61">
        <f t="shared" si="8"/>
        <v>9.221603375527426</v>
      </c>
      <c r="X20" s="31"/>
      <c r="Y20" s="31"/>
      <c r="AA20" s="32"/>
      <c r="AB20" s="32"/>
      <c r="AC20" s="32"/>
      <c r="AF20" s="31"/>
      <c r="AH20" s="31"/>
      <c r="AI20" s="31"/>
      <c r="AJ20" s="31"/>
    </row>
    <row r="21" spans="1:36" s="28" customFormat="1">
      <c r="A21" s="29" t="s">
        <v>69</v>
      </c>
      <c r="B21" s="29" t="s">
        <v>296</v>
      </c>
      <c r="C21" s="30" t="s">
        <v>302</v>
      </c>
      <c r="D21" s="29" t="s">
        <v>298</v>
      </c>
      <c r="E21" s="67">
        <v>0</v>
      </c>
      <c r="F21" s="67">
        <v>3.0110000000000001</v>
      </c>
      <c r="G21" s="31">
        <v>74.13</v>
      </c>
      <c r="H21" s="31">
        <v>108.19</v>
      </c>
      <c r="I21" s="31">
        <f t="shared" si="0"/>
        <v>103.61</v>
      </c>
      <c r="J21" s="34">
        <v>85.33</v>
      </c>
      <c r="K21" s="34">
        <v>11.9</v>
      </c>
      <c r="L21" s="34">
        <v>2.06</v>
      </c>
      <c r="M21" s="34">
        <v>13.24</v>
      </c>
      <c r="N21" s="34">
        <v>8.74</v>
      </c>
      <c r="O21">
        <v>2.29</v>
      </c>
      <c r="P21" s="56">
        <f t="shared" si="1"/>
        <v>11.18</v>
      </c>
      <c r="Q21" s="56">
        <f t="shared" si="2"/>
        <v>6.68</v>
      </c>
      <c r="R21" s="61">
        <f t="shared" si="3"/>
        <v>49.616028622540249</v>
      </c>
      <c r="S21" s="61">
        <f t="shared" si="4"/>
        <v>7.1101967799642223</v>
      </c>
      <c r="T21" s="61">
        <f t="shared" si="5"/>
        <v>0</v>
      </c>
      <c r="U21" s="61">
        <f t="shared" si="6"/>
        <v>42.347632466160121</v>
      </c>
      <c r="V21" s="61">
        <f t="shared" si="7"/>
        <v>0</v>
      </c>
      <c r="W21" s="61">
        <f t="shared" si="8"/>
        <v>8.865490905222849</v>
      </c>
      <c r="X21" s="31"/>
      <c r="Y21" s="31"/>
      <c r="AA21" s="32"/>
      <c r="AB21" s="32"/>
      <c r="AC21" s="32"/>
      <c r="AF21" s="31"/>
      <c r="AH21" s="31"/>
      <c r="AI21" s="31"/>
      <c r="AJ21" s="31"/>
    </row>
    <row r="22" spans="1:36" s="28" customFormat="1">
      <c r="A22" s="29" t="s">
        <v>73</v>
      </c>
      <c r="B22" s="29" t="s">
        <v>296</v>
      </c>
      <c r="C22" s="30" t="s">
        <v>302</v>
      </c>
      <c r="D22" s="29" t="s">
        <v>298</v>
      </c>
      <c r="E22" s="67">
        <v>0</v>
      </c>
      <c r="F22" s="67">
        <v>3.391</v>
      </c>
      <c r="G22" s="31">
        <v>33.01</v>
      </c>
      <c r="H22" s="31">
        <v>97.35</v>
      </c>
      <c r="I22" s="31">
        <f t="shared" si="0"/>
        <v>92.77</v>
      </c>
      <c r="J22" s="34">
        <v>63.04</v>
      </c>
      <c r="K22" s="34">
        <v>10.6</v>
      </c>
      <c r="L22" s="34">
        <v>1.86</v>
      </c>
      <c r="M22" s="34">
        <v>10.98</v>
      </c>
      <c r="N22" s="34">
        <v>6.07</v>
      </c>
      <c r="O22">
        <v>2.29</v>
      </c>
      <c r="P22" s="56">
        <f t="shared" si="1"/>
        <v>9.120000000000001</v>
      </c>
      <c r="Q22" s="56">
        <f t="shared" si="2"/>
        <v>4.21</v>
      </c>
      <c r="R22" s="61">
        <f t="shared" si="3"/>
        <v>28.043585526315784</v>
      </c>
      <c r="S22" s="61">
        <f t="shared" si="4"/>
        <v>4.8932017543859638</v>
      </c>
      <c r="T22" s="61">
        <f t="shared" si="5"/>
        <v>0</v>
      </c>
      <c r="U22" s="61">
        <f t="shared" si="6"/>
        <v>69.300228566306657</v>
      </c>
      <c r="V22" s="61">
        <f t="shared" si="7"/>
        <v>0</v>
      </c>
      <c r="W22" s="61">
        <f t="shared" si="8"/>
        <v>8.2001134463816587</v>
      </c>
      <c r="X22" s="31"/>
      <c r="Y22" s="31"/>
      <c r="AA22" s="32"/>
      <c r="AB22" s="32"/>
      <c r="AC22" s="32"/>
      <c r="AF22" s="31"/>
      <c r="AH22" s="31"/>
      <c r="AI22" s="31"/>
      <c r="AJ22" s="31"/>
    </row>
    <row r="23" spans="1:36" s="28" customFormat="1">
      <c r="A23" s="29" t="s">
        <v>77</v>
      </c>
      <c r="B23" s="29" t="s">
        <v>296</v>
      </c>
      <c r="C23" s="30" t="s">
        <v>302</v>
      </c>
      <c r="D23" s="29" t="s">
        <v>298</v>
      </c>
      <c r="E23" s="67">
        <v>0</v>
      </c>
      <c r="F23" s="67">
        <v>2.9320000000000004</v>
      </c>
      <c r="G23" s="31">
        <v>38.11</v>
      </c>
      <c r="H23" s="31">
        <v>115.03</v>
      </c>
      <c r="I23" s="31">
        <f t="shared" si="0"/>
        <v>110.45</v>
      </c>
      <c r="J23" s="34">
        <v>85.04</v>
      </c>
      <c r="K23" s="34">
        <v>10.23</v>
      </c>
      <c r="L23" s="34">
        <v>1.81</v>
      </c>
      <c r="M23" s="34">
        <v>12.04</v>
      </c>
      <c r="N23" s="34">
        <v>5.2</v>
      </c>
      <c r="O23">
        <v>2.29</v>
      </c>
      <c r="P23" s="56">
        <f t="shared" si="1"/>
        <v>10.229999999999999</v>
      </c>
      <c r="Q23" s="56">
        <f t="shared" si="2"/>
        <v>3.39</v>
      </c>
      <c r="R23" s="61">
        <f t="shared" si="3"/>
        <v>27.421554252199421</v>
      </c>
      <c r="S23" s="61">
        <f t="shared" si="4"/>
        <v>3.390000000000001</v>
      </c>
      <c r="T23" s="61">
        <f t="shared" si="5"/>
        <v>0</v>
      </c>
      <c r="U23" s="61">
        <f t="shared" si="6"/>
        <v>86.489675516224196</v>
      </c>
      <c r="V23" s="61">
        <f t="shared" si="7"/>
        <v>0</v>
      </c>
      <c r="W23" s="61">
        <f t="shared" si="8"/>
        <v>10.007094216975805</v>
      </c>
      <c r="X23" s="31"/>
      <c r="Y23" s="31"/>
      <c r="AA23" s="32"/>
      <c r="AB23" s="32"/>
      <c r="AC23" s="32"/>
      <c r="AF23" s="31"/>
      <c r="AH23" s="31"/>
      <c r="AI23" s="31"/>
      <c r="AJ23" s="31"/>
    </row>
    <row r="24" spans="1:36" s="28" customFormat="1">
      <c r="A24" s="29" t="s">
        <v>80</v>
      </c>
      <c r="B24" s="29" t="s">
        <v>296</v>
      </c>
      <c r="C24" s="30" t="s">
        <v>302</v>
      </c>
      <c r="D24" s="29" t="s">
        <v>298</v>
      </c>
      <c r="E24" s="67">
        <v>0</v>
      </c>
      <c r="F24" s="67">
        <v>1.5680000000000001</v>
      </c>
      <c r="G24" s="31">
        <v>115.49</v>
      </c>
      <c r="H24" s="31">
        <v>166.51999999999998</v>
      </c>
      <c r="I24" s="31">
        <f t="shared" si="0"/>
        <v>161.93999999999997</v>
      </c>
      <c r="J24" s="34">
        <v>124.28</v>
      </c>
      <c r="K24" s="34">
        <v>10.5</v>
      </c>
      <c r="L24" s="34">
        <v>1.85</v>
      </c>
      <c r="M24" s="34">
        <v>12.13</v>
      </c>
      <c r="N24" s="34">
        <v>5.24</v>
      </c>
      <c r="O24">
        <v>2.29</v>
      </c>
      <c r="P24" s="56">
        <f t="shared" si="1"/>
        <v>10.280000000000001</v>
      </c>
      <c r="Q24" s="56">
        <f t="shared" si="2"/>
        <v>3.39</v>
      </c>
      <c r="R24" s="61">
        <f t="shared" si="3"/>
        <v>40.228219844357973</v>
      </c>
      <c r="S24" s="61">
        <f t="shared" si="4"/>
        <v>3.4625486381322954</v>
      </c>
      <c r="T24" s="61">
        <f t="shared" si="5"/>
        <v>0</v>
      </c>
      <c r="U24" s="61">
        <f t="shared" si="6"/>
        <v>45.284562438544746</v>
      </c>
      <c r="V24" s="61">
        <f t="shared" si="7"/>
        <v>0</v>
      </c>
      <c r="W24" s="61">
        <f t="shared" si="8"/>
        <v>7.6865710267229259</v>
      </c>
      <c r="X24" s="31"/>
      <c r="Y24" s="31"/>
      <c r="AA24" s="32"/>
      <c r="AB24" s="32"/>
      <c r="AC24" s="32"/>
      <c r="AF24" s="31"/>
      <c r="AH24" s="31"/>
      <c r="AI24" s="31"/>
      <c r="AJ24" s="31"/>
    </row>
    <row r="25" spans="1:36" s="28" customFormat="1">
      <c r="A25" s="29" t="s">
        <v>83</v>
      </c>
      <c r="B25" s="29" t="s">
        <v>296</v>
      </c>
      <c r="C25" s="30" t="s">
        <v>302</v>
      </c>
      <c r="D25" s="29" t="s">
        <v>298</v>
      </c>
      <c r="E25" s="67">
        <v>0</v>
      </c>
      <c r="F25" s="67">
        <v>1.492</v>
      </c>
      <c r="G25" s="31">
        <v>143.15</v>
      </c>
      <c r="H25" s="31">
        <v>302.28999999999996</v>
      </c>
      <c r="I25" s="31">
        <f t="shared" si="0"/>
        <v>297.70999999999998</v>
      </c>
      <c r="J25" s="34">
        <v>224.7</v>
      </c>
      <c r="K25" s="34">
        <v>10.81</v>
      </c>
      <c r="L25" s="34">
        <v>1.84</v>
      </c>
      <c r="M25" s="34">
        <v>12.15</v>
      </c>
      <c r="N25" s="34">
        <v>4.68</v>
      </c>
      <c r="O25">
        <v>2.29</v>
      </c>
      <c r="P25" s="56">
        <f t="shared" si="1"/>
        <v>10.31</v>
      </c>
      <c r="Q25" s="56">
        <f t="shared" si="2"/>
        <v>2.84</v>
      </c>
      <c r="R25" s="61">
        <f t="shared" si="3"/>
        <v>61.265218234723555</v>
      </c>
      <c r="S25" s="61">
        <f t="shared" si="4"/>
        <v>2.9777303588748785</v>
      </c>
      <c r="T25" s="61">
        <f t="shared" si="5"/>
        <v>0</v>
      </c>
      <c r="U25" s="61">
        <f t="shared" si="6"/>
        <v>50.105275501296404</v>
      </c>
      <c r="V25" s="61">
        <f t="shared" si="7"/>
        <v>0</v>
      </c>
      <c r="W25" s="61">
        <f t="shared" si="8"/>
        <v>12.952365562438278</v>
      </c>
      <c r="X25" s="31"/>
      <c r="Y25" s="31"/>
      <c r="AA25" s="32"/>
      <c r="AB25" s="32"/>
      <c r="AC25" s="32"/>
      <c r="AF25" s="31"/>
      <c r="AH25" s="31"/>
      <c r="AI25" s="31"/>
      <c r="AJ25" s="31"/>
    </row>
    <row r="26" spans="1:36" s="28" customFormat="1">
      <c r="A26" s="29" t="s">
        <v>86</v>
      </c>
      <c r="B26" s="29" t="s">
        <v>296</v>
      </c>
      <c r="C26" s="30" t="s">
        <v>302</v>
      </c>
      <c r="D26" s="29" t="s">
        <v>298</v>
      </c>
      <c r="E26" s="67">
        <v>0</v>
      </c>
      <c r="F26" s="67">
        <v>1.5429999999999999</v>
      </c>
      <c r="G26" s="31">
        <v>84.84</v>
      </c>
      <c r="H26" s="31">
        <v>151.29000000000002</v>
      </c>
      <c r="I26" s="31">
        <f t="shared" si="0"/>
        <v>146.71</v>
      </c>
      <c r="J26" s="34">
        <v>130.66999999999999</v>
      </c>
      <c r="K26" s="34">
        <v>10.1</v>
      </c>
      <c r="L26" s="34">
        <v>1.93</v>
      </c>
      <c r="M26" s="34">
        <v>12.17</v>
      </c>
      <c r="N26" s="34">
        <v>5.2</v>
      </c>
      <c r="O26">
        <v>2.29</v>
      </c>
      <c r="P26" s="56">
        <f t="shared" si="1"/>
        <v>10.24</v>
      </c>
      <c r="Q26" s="56">
        <f t="shared" si="2"/>
        <v>3.2700000000000005</v>
      </c>
      <c r="R26" s="61">
        <f t="shared" si="3"/>
        <v>40.996347656250002</v>
      </c>
      <c r="S26" s="61">
        <f t="shared" si="4"/>
        <v>3.2252929687499998</v>
      </c>
      <c r="T26" s="61">
        <f t="shared" si="5"/>
        <v>0</v>
      </c>
      <c r="U26" s="61">
        <f t="shared" si="6"/>
        <v>47.84061525418597</v>
      </c>
      <c r="V26" s="61">
        <f t="shared" si="7"/>
        <v>0</v>
      </c>
      <c r="W26" s="61">
        <f t="shared" si="8"/>
        <v>8.2754873208839879</v>
      </c>
      <c r="X26" s="31"/>
      <c r="Y26" s="31"/>
      <c r="AA26" s="32"/>
      <c r="AB26" s="32"/>
      <c r="AC26" s="32"/>
      <c r="AF26" s="31"/>
      <c r="AH26" s="31"/>
      <c r="AI26" s="31"/>
      <c r="AJ26" s="31"/>
    </row>
    <row r="27" spans="1:36" s="28" customFormat="1">
      <c r="A27" s="29" t="s">
        <v>89</v>
      </c>
      <c r="B27" s="29" t="s">
        <v>296</v>
      </c>
      <c r="C27" s="30" t="s">
        <v>302</v>
      </c>
      <c r="D27" s="29" t="s">
        <v>298</v>
      </c>
      <c r="E27" s="67">
        <v>0</v>
      </c>
      <c r="F27" s="67">
        <v>1.9530000000000001</v>
      </c>
      <c r="G27" s="31">
        <v>130.88999999999999</v>
      </c>
      <c r="H27" s="31">
        <v>226.14999999999998</v>
      </c>
      <c r="I27" s="31">
        <f t="shared" si="0"/>
        <v>221.56999999999996</v>
      </c>
      <c r="J27" s="34">
        <v>173.91</v>
      </c>
      <c r="K27" s="34">
        <v>12.73</v>
      </c>
      <c r="L27" s="34">
        <v>1.9</v>
      </c>
      <c r="M27" s="34">
        <v>12.69</v>
      </c>
      <c r="N27" s="34">
        <v>5.65</v>
      </c>
      <c r="O27">
        <v>2.29</v>
      </c>
      <c r="P27" s="56">
        <f t="shared" si="1"/>
        <v>10.79</v>
      </c>
      <c r="Q27" s="56">
        <f t="shared" si="2"/>
        <v>3.7500000000000004</v>
      </c>
      <c r="R27" s="61">
        <f t="shared" si="3"/>
        <v>59.645505097312338</v>
      </c>
      <c r="S27" s="61">
        <f t="shared" si="4"/>
        <v>4.4242354031510667</v>
      </c>
      <c r="T27" s="61">
        <f t="shared" si="5"/>
        <v>0</v>
      </c>
      <c r="U27" s="61">
        <f t="shared" si="6"/>
        <v>44.143220738413198</v>
      </c>
      <c r="V27" s="61">
        <f t="shared" si="7"/>
        <v>0</v>
      </c>
      <c r="W27" s="61">
        <f t="shared" si="8"/>
        <v>11.109471297741806</v>
      </c>
      <c r="X27" s="31"/>
      <c r="Y27" s="31"/>
      <c r="AA27" s="32"/>
      <c r="AB27" s="32"/>
      <c r="AC27" s="32"/>
      <c r="AF27" s="31"/>
      <c r="AH27" s="31"/>
      <c r="AI27" s="31"/>
      <c r="AJ27" s="31"/>
    </row>
    <row r="28" spans="1:36" s="28" customFormat="1">
      <c r="A28" s="29" t="s">
        <v>92</v>
      </c>
      <c r="B28" s="29" t="s">
        <v>296</v>
      </c>
      <c r="C28" s="30" t="s">
        <v>302</v>
      </c>
      <c r="D28" s="29" t="s">
        <v>298</v>
      </c>
      <c r="E28" s="67">
        <v>0</v>
      </c>
      <c r="F28" s="67">
        <v>3.8810000000000002</v>
      </c>
      <c r="G28" s="31">
        <v>22.46</v>
      </c>
      <c r="H28" s="31">
        <v>76.44</v>
      </c>
      <c r="I28" s="31">
        <f t="shared" si="0"/>
        <v>71.86</v>
      </c>
      <c r="J28" s="34">
        <v>55.31</v>
      </c>
      <c r="K28" s="34">
        <v>10.050000000000001</v>
      </c>
      <c r="L28" s="34">
        <v>1.95</v>
      </c>
      <c r="M28" s="34">
        <v>12.15</v>
      </c>
      <c r="N28" s="34">
        <v>5.63</v>
      </c>
      <c r="O28">
        <v>2.29</v>
      </c>
      <c r="P28" s="56">
        <f t="shared" si="1"/>
        <v>10.200000000000001</v>
      </c>
      <c r="Q28" s="56">
        <f t="shared" si="2"/>
        <v>3.6799999999999997</v>
      </c>
      <c r="R28" s="61">
        <f t="shared" si="3"/>
        <v>19.128784313725486</v>
      </c>
      <c r="S28" s="61">
        <f t="shared" si="4"/>
        <v>3.6258823529411761</v>
      </c>
      <c r="T28" s="61">
        <f t="shared" si="5"/>
        <v>0</v>
      </c>
      <c r="U28" s="61">
        <f t="shared" si="6"/>
        <v>107.03601557430243</v>
      </c>
      <c r="V28" s="61">
        <f t="shared" si="7"/>
        <v>0</v>
      </c>
      <c r="W28" s="61">
        <f t="shared" si="8"/>
        <v>8.6391090958708574</v>
      </c>
      <c r="X28" s="31"/>
      <c r="Y28" s="31"/>
      <c r="AA28" s="32"/>
      <c r="AB28" s="32"/>
      <c r="AC28" s="32"/>
      <c r="AF28" s="31"/>
      <c r="AH28" s="31"/>
      <c r="AI28" s="31"/>
      <c r="AJ28" s="31"/>
    </row>
    <row r="29" spans="1:36" s="28" customFormat="1">
      <c r="A29" s="29" t="s">
        <v>95</v>
      </c>
      <c r="B29" s="29" t="s">
        <v>296</v>
      </c>
      <c r="C29" s="30" t="s">
        <v>302</v>
      </c>
      <c r="D29" s="29" t="s">
        <v>298</v>
      </c>
      <c r="E29" s="67">
        <v>0</v>
      </c>
      <c r="F29" s="67">
        <v>6.5049999999999999</v>
      </c>
      <c r="G29" s="31">
        <v>57.55</v>
      </c>
      <c r="H29" s="31">
        <v>129.73000000000002</v>
      </c>
      <c r="I29" s="31">
        <f t="shared" si="0"/>
        <v>125.15000000000002</v>
      </c>
      <c r="J29" s="34">
        <v>88.36</v>
      </c>
      <c r="K29" s="34">
        <v>11.17</v>
      </c>
      <c r="L29" s="34">
        <v>1.88</v>
      </c>
      <c r="M29" s="34">
        <v>11.36</v>
      </c>
      <c r="N29" s="34">
        <v>7.45</v>
      </c>
      <c r="O29">
        <v>2.29</v>
      </c>
      <c r="P29" s="56">
        <f t="shared" si="1"/>
        <v>9.48</v>
      </c>
      <c r="Q29" s="56">
        <f t="shared" si="2"/>
        <v>5.57</v>
      </c>
      <c r="R29" s="61">
        <f t="shared" si="3"/>
        <v>50.570664556962022</v>
      </c>
      <c r="S29" s="61">
        <f t="shared" si="4"/>
        <v>6.5629641350210974</v>
      </c>
      <c r="T29" s="61">
        <f t="shared" si="5"/>
        <v>0</v>
      </c>
      <c r="U29" s="61">
        <f t="shared" si="6"/>
        <v>99.116799454810518</v>
      </c>
      <c r="V29" s="61">
        <f t="shared" si="7"/>
        <v>0</v>
      </c>
      <c r="W29" s="61">
        <f t="shared" si="8"/>
        <v>21.14937728771687</v>
      </c>
      <c r="X29" s="31"/>
      <c r="Y29" s="31"/>
      <c r="AA29" s="32"/>
      <c r="AB29" s="32"/>
      <c r="AC29" s="32"/>
      <c r="AF29" s="31"/>
      <c r="AH29" s="31"/>
      <c r="AI29" s="31"/>
      <c r="AJ29" s="31"/>
    </row>
    <row r="30" spans="1:36" s="28" customFormat="1">
      <c r="A30" s="29" t="s">
        <v>99</v>
      </c>
      <c r="B30" s="29" t="s">
        <v>296</v>
      </c>
      <c r="C30" s="30" t="s">
        <v>302</v>
      </c>
      <c r="D30" s="29" t="s">
        <v>298</v>
      </c>
      <c r="E30" s="67">
        <v>0</v>
      </c>
      <c r="F30" s="67">
        <v>2.6189999999999998</v>
      </c>
      <c r="G30" s="31">
        <v>62.47</v>
      </c>
      <c r="H30" s="31">
        <v>120.4</v>
      </c>
      <c r="I30" s="31">
        <f t="shared" si="0"/>
        <v>115.82000000000001</v>
      </c>
      <c r="J30" s="34">
        <v>95.84</v>
      </c>
      <c r="K30" s="34">
        <v>10.130000000000001</v>
      </c>
      <c r="L30" s="34">
        <v>1.9</v>
      </c>
      <c r="M30" s="34">
        <v>11.05</v>
      </c>
      <c r="N30" s="34">
        <v>7.03</v>
      </c>
      <c r="O30">
        <v>2.29</v>
      </c>
      <c r="P30" s="56">
        <f t="shared" si="1"/>
        <v>9.15</v>
      </c>
      <c r="Q30" s="56">
        <f t="shared" si="2"/>
        <v>5.1300000000000008</v>
      </c>
      <c r="R30" s="61">
        <f t="shared" si="3"/>
        <v>52.449344262295085</v>
      </c>
      <c r="S30" s="61">
        <f t="shared" si="4"/>
        <v>5.6794426229508206</v>
      </c>
      <c r="T30" s="61">
        <f t="shared" si="5"/>
        <v>0</v>
      </c>
      <c r="U30" s="61">
        <f t="shared" si="6"/>
        <v>46.113680054034376</v>
      </c>
      <c r="V30" s="61">
        <f t="shared" si="7"/>
        <v>0</v>
      </c>
      <c r="W30" s="61">
        <f t="shared" si="8"/>
        <v>10.205199495170378</v>
      </c>
      <c r="X30" s="31"/>
      <c r="Y30" s="31"/>
      <c r="AA30" s="32"/>
      <c r="AB30" s="32"/>
      <c r="AC30" s="32"/>
      <c r="AF30" s="31"/>
      <c r="AH30" s="31"/>
      <c r="AI30" s="31"/>
      <c r="AJ30" s="31"/>
    </row>
    <row r="31" spans="1:36" s="28" customFormat="1">
      <c r="A31" s="29" t="s">
        <v>103</v>
      </c>
      <c r="B31" s="29" t="s">
        <v>296</v>
      </c>
      <c r="C31" s="30" t="s">
        <v>302</v>
      </c>
      <c r="D31" s="29" t="s">
        <v>298</v>
      </c>
      <c r="E31" s="67">
        <v>0</v>
      </c>
      <c r="F31" s="67">
        <v>2.8849999999999998</v>
      </c>
      <c r="G31" s="31">
        <v>55.48</v>
      </c>
      <c r="H31" s="31">
        <v>118.03</v>
      </c>
      <c r="I31" s="31">
        <f t="shared" si="0"/>
        <v>113.45</v>
      </c>
      <c r="J31" s="34">
        <v>86.94</v>
      </c>
      <c r="K31" s="34">
        <v>10.06</v>
      </c>
      <c r="L31" s="34">
        <v>1.97</v>
      </c>
      <c r="M31" s="34">
        <v>10.86</v>
      </c>
      <c r="N31" s="34">
        <v>6.39</v>
      </c>
      <c r="O31">
        <v>2.29</v>
      </c>
      <c r="P31" s="56">
        <f t="shared" si="1"/>
        <v>8.8899999999999988</v>
      </c>
      <c r="Q31" s="56">
        <f t="shared" si="2"/>
        <v>4.42</v>
      </c>
      <c r="R31" s="61">
        <f t="shared" si="3"/>
        <v>42.086951631046119</v>
      </c>
      <c r="S31" s="61">
        <f t="shared" si="4"/>
        <v>5.0017097862767166</v>
      </c>
      <c r="T31" s="61">
        <f t="shared" si="5"/>
        <v>0</v>
      </c>
      <c r="U31" s="61">
        <f t="shared" si="6"/>
        <v>57.680275811196154</v>
      </c>
      <c r="V31" s="61">
        <f t="shared" si="7"/>
        <v>0</v>
      </c>
      <c r="W31" s="61">
        <f t="shared" si="8"/>
        <v>10.242983030089503</v>
      </c>
      <c r="X31" s="31"/>
      <c r="Y31" s="31"/>
      <c r="AA31" s="32"/>
      <c r="AB31" s="32"/>
      <c r="AC31" s="32"/>
      <c r="AF31" s="31"/>
      <c r="AH31" s="31"/>
      <c r="AI31" s="31"/>
      <c r="AJ31" s="31"/>
    </row>
    <row r="32" spans="1:36" s="28" customFormat="1">
      <c r="A32" s="29" t="s">
        <v>107</v>
      </c>
      <c r="B32" s="29" t="s">
        <v>296</v>
      </c>
      <c r="C32" s="30" t="s">
        <v>302</v>
      </c>
      <c r="D32" s="29" t="s">
        <v>298</v>
      </c>
      <c r="E32" s="67">
        <v>0</v>
      </c>
      <c r="F32" s="67">
        <v>2.7889999999999997</v>
      </c>
      <c r="G32" s="31">
        <v>64.11</v>
      </c>
      <c r="H32" s="31">
        <v>103.50999999999999</v>
      </c>
      <c r="I32" s="31">
        <f t="shared" si="0"/>
        <v>98.929999999999993</v>
      </c>
      <c r="J32" s="34">
        <v>75.62</v>
      </c>
      <c r="K32" s="34">
        <v>10.6</v>
      </c>
      <c r="L32" s="34">
        <v>1.97</v>
      </c>
      <c r="M32" s="34">
        <v>10.61</v>
      </c>
      <c r="N32" s="34">
        <v>5.99</v>
      </c>
      <c r="O32">
        <v>2.29</v>
      </c>
      <c r="P32" s="56">
        <f t="shared" si="1"/>
        <v>8.6399999999999988</v>
      </c>
      <c r="Q32" s="56">
        <f t="shared" si="2"/>
        <v>4.0200000000000005</v>
      </c>
      <c r="R32" s="61">
        <f t="shared" si="3"/>
        <v>34.118819444444455</v>
      </c>
      <c r="S32" s="61">
        <f t="shared" si="4"/>
        <v>4.9319444444444454</v>
      </c>
      <c r="T32" s="61">
        <f t="shared" si="5"/>
        <v>0</v>
      </c>
      <c r="U32" s="61">
        <f t="shared" si="6"/>
        <v>56.549704308645438</v>
      </c>
      <c r="V32" s="61">
        <f t="shared" si="7"/>
        <v>0</v>
      </c>
      <c r="W32" s="61">
        <f t="shared" si="8"/>
        <v>8.1409668816177057</v>
      </c>
      <c r="X32" s="31"/>
      <c r="Y32" s="31"/>
      <c r="AA32" s="32"/>
      <c r="AB32" s="32"/>
      <c r="AC32" s="32"/>
      <c r="AF32" s="31"/>
      <c r="AH32" s="31"/>
      <c r="AI32" s="31"/>
      <c r="AJ32" s="31"/>
    </row>
    <row r="33" spans="1:36" s="28" customFormat="1">
      <c r="A33" s="29" t="s">
        <v>111</v>
      </c>
      <c r="B33" s="29" t="s">
        <v>296</v>
      </c>
      <c r="C33" s="30" t="s">
        <v>302</v>
      </c>
      <c r="D33" s="29" t="s">
        <v>298</v>
      </c>
      <c r="E33" s="67">
        <v>0</v>
      </c>
      <c r="F33" s="67">
        <v>3.2270000000000003</v>
      </c>
      <c r="G33" s="31">
        <v>52.43</v>
      </c>
      <c r="H33" s="31">
        <v>107.06</v>
      </c>
      <c r="I33" s="31">
        <f t="shared" si="0"/>
        <v>102.48</v>
      </c>
      <c r="J33" s="34">
        <v>73.47</v>
      </c>
      <c r="K33" s="34">
        <v>10.16</v>
      </c>
      <c r="L33" s="34">
        <v>1.99</v>
      </c>
      <c r="M33" s="34">
        <v>11.04</v>
      </c>
      <c r="N33" s="34">
        <v>6.05</v>
      </c>
      <c r="O33">
        <v>2.29</v>
      </c>
      <c r="P33" s="56">
        <f t="shared" si="1"/>
        <v>9.0499999999999989</v>
      </c>
      <c r="Q33" s="56">
        <f t="shared" si="2"/>
        <v>4.0599999999999996</v>
      </c>
      <c r="R33" s="61">
        <f t="shared" si="3"/>
        <v>31.932685082872922</v>
      </c>
      <c r="S33" s="61">
        <f t="shared" si="4"/>
        <v>4.5579668508287288</v>
      </c>
      <c r="T33" s="61">
        <f t="shared" si="5"/>
        <v>0</v>
      </c>
      <c r="U33" s="61">
        <f t="shared" si="6"/>
        <v>70.799110779256054</v>
      </c>
      <c r="V33" s="61">
        <f t="shared" si="7"/>
        <v>0</v>
      </c>
      <c r="W33" s="61">
        <f t="shared" si="8"/>
        <v>9.53926459350809</v>
      </c>
      <c r="X33" s="31"/>
      <c r="Y33" s="31"/>
      <c r="AA33" s="32"/>
      <c r="AB33" s="32"/>
      <c r="AC33" s="32"/>
      <c r="AF33" s="31"/>
      <c r="AH33" s="31"/>
      <c r="AI33" s="31"/>
      <c r="AJ33" s="31"/>
    </row>
    <row r="34" spans="1:36" s="28" customFormat="1">
      <c r="A34" s="29" t="s">
        <v>115</v>
      </c>
      <c r="B34" s="29" t="s">
        <v>296</v>
      </c>
      <c r="C34" s="30" t="s">
        <v>302</v>
      </c>
      <c r="D34" s="29" t="s">
        <v>298</v>
      </c>
      <c r="E34" s="67">
        <v>0</v>
      </c>
      <c r="F34" s="67">
        <v>4.4660000000000002</v>
      </c>
      <c r="G34" s="31">
        <v>51.15</v>
      </c>
      <c r="H34" s="31">
        <v>108.81</v>
      </c>
      <c r="I34" s="31">
        <f t="shared" si="0"/>
        <v>104.23</v>
      </c>
      <c r="J34" s="34">
        <v>73.260000000000005</v>
      </c>
      <c r="K34" s="34">
        <v>10.45</v>
      </c>
      <c r="L34" s="34">
        <v>2.06</v>
      </c>
      <c r="M34" s="34">
        <v>9.34</v>
      </c>
      <c r="N34" s="34">
        <v>5.78</v>
      </c>
      <c r="O34">
        <v>2.29</v>
      </c>
      <c r="P34" s="56">
        <f t="shared" si="1"/>
        <v>7.2799999999999994</v>
      </c>
      <c r="Q34" s="56">
        <f t="shared" si="2"/>
        <v>3.72</v>
      </c>
      <c r="R34" s="61">
        <f t="shared" si="3"/>
        <v>36.264890109890111</v>
      </c>
      <c r="S34" s="61">
        <f t="shared" si="4"/>
        <v>5.3398351648351658</v>
      </c>
      <c r="T34" s="61">
        <f t="shared" si="5"/>
        <v>0</v>
      </c>
      <c r="U34" s="61">
        <f t="shared" si="6"/>
        <v>83.635540464063382</v>
      </c>
      <c r="V34" s="61">
        <f t="shared" si="7"/>
        <v>0</v>
      </c>
      <c r="W34" s="61">
        <f t="shared" si="8"/>
        <v>12.797610481900954</v>
      </c>
      <c r="X34" s="31"/>
      <c r="Y34" s="31"/>
      <c r="AA34" s="32"/>
      <c r="AB34" s="32"/>
      <c r="AC34" s="32"/>
      <c r="AF34" s="31"/>
      <c r="AH34" s="31"/>
      <c r="AI34" s="31"/>
      <c r="AJ34" s="31"/>
    </row>
    <row r="35" spans="1:36" s="28" customFormat="1">
      <c r="A35" s="29" t="s">
        <v>119</v>
      </c>
      <c r="B35" s="29" t="s">
        <v>296</v>
      </c>
      <c r="C35" s="30" t="s">
        <v>302</v>
      </c>
      <c r="D35" s="29" t="s">
        <v>298</v>
      </c>
      <c r="E35" s="67">
        <v>0</v>
      </c>
      <c r="F35" s="67">
        <v>1.411</v>
      </c>
      <c r="G35" s="31">
        <v>351.93</v>
      </c>
      <c r="H35" s="31">
        <v>648.18000000000006</v>
      </c>
      <c r="I35" s="31">
        <f t="shared" si="0"/>
        <v>643.6</v>
      </c>
      <c r="J35" s="34">
        <v>573</v>
      </c>
      <c r="K35" s="34">
        <v>10.039999999999999</v>
      </c>
      <c r="L35" s="34">
        <v>1.75</v>
      </c>
      <c r="M35" s="34">
        <v>11.82</v>
      </c>
      <c r="N35" s="34">
        <v>4.28</v>
      </c>
      <c r="O35">
        <v>2.29</v>
      </c>
      <c r="P35" s="56">
        <f t="shared" si="1"/>
        <v>10.07</v>
      </c>
      <c r="Q35" s="56">
        <f t="shared" si="2"/>
        <v>2.5300000000000002</v>
      </c>
      <c r="R35" s="61">
        <f t="shared" si="3"/>
        <v>143.38592850049656</v>
      </c>
      <c r="S35" s="61">
        <f t="shared" si="4"/>
        <v>2.522462760675273</v>
      </c>
      <c r="T35" s="61">
        <f t="shared" si="5"/>
        <v>0</v>
      </c>
      <c r="U35" s="61">
        <f t="shared" si="6"/>
        <v>55.937396658425591</v>
      </c>
      <c r="V35" s="61">
        <f t="shared" si="7"/>
        <v>0</v>
      </c>
      <c r="W35" s="61">
        <f t="shared" si="8"/>
        <v>33.842344125607291</v>
      </c>
      <c r="X35" s="31"/>
      <c r="Y35" s="31"/>
      <c r="AA35" s="32"/>
      <c r="AB35" s="32"/>
      <c r="AC35" s="32"/>
      <c r="AF35" s="31"/>
      <c r="AH35" s="31"/>
      <c r="AI35" s="31"/>
      <c r="AJ35" s="31"/>
    </row>
    <row r="36" spans="1:36" s="28" customFormat="1">
      <c r="A36" s="29" t="s">
        <v>122</v>
      </c>
      <c r="B36" s="29" t="s">
        <v>296</v>
      </c>
      <c r="C36" s="30" t="s">
        <v>302</v>
      </c>
      <c r="D36" s="29" t="s">
        <v>298</v>
      </c>
      <c r="E36" s="67">
        <v>0</v>
      </c>
      <c r="F36" s="67">
        <v>2.2599999999999998</v>
      </c>
      <c r="G36" s="31">
        <v>279.82</v>
      </c>
      <c r="H36" s="31">
        <v>489.96</v>
      </c>
      <c r="I36" s="31">
        <f t="shared" si="0"/>
        <v>485.38</v>
      </c>
      <c r="J36" s="34">
        <v>444.91</v>
      </c>
      <c r="K36" s="34">
        <v>10.89</v>
      </c>
      <c r="L36" s="34">
        <v>1.71</v>
      </c>
      <c r="M36" s="34">
        <v>11.8</v>
      </c>
      <c r="N36" s="34">
        <v>4.6900000000000004</v>
      </c>
      <c r="O36">
        <v>2.29</v>
      </c>
      <c r="P36" s="56">
        <f t="shared" si="1"/>
        <v>10.09</v>
      </c>
      <c r="Q36" s="56">
        <f t="shared" si="2"/>
        <v>2.9800000000000004</v>
      </c>
      <c r="R36" s="61">
        <f t="shared" si="3"/>
        <v>130.72424182358773</v>
      </c>
      <c r="S36" s="61">
        <f t="shared" si="4"/>
        <v>3.216273538156591</v>
      </c>
      <c r="T36" s="61">
        <f t="shared" si="5"/>
        <v>0</v>
      </c>
      <c r="U36" s="61">
        <f t="shared" si="6"/>
        <v>70.267655197490456</v>
      </c>
      <c r="V36" s="61">
        <f t="shared" si="7"/>
        <v>0</v>
      </c>
      <c r="W36" s="61">
        <f t="shared" si="8"/>
        <v>38.758168567144409</v>
      </c>
      <c r="X36" s="31"/>
      <c r="Y36" s="31"/>
      <c r="AA36" s="32"/>
      <c r="AB36" s="32"/>
      <c r="AC36" s="32"/>
      <c r="AF36" s="31"/>
      <c r="AH36" s="31"/>
      <c r="AI36" s="31"/>
      <c r="AJ36" s="31"/>
    </row>
    <row r="37" spans="1:36" s="28" customFormat="1">
      <c r="A37" s="29" t="s">
        <v>125</v>
      </c>
      <c r="B37" s="29" t="s">
        <v>296</v>
      </c>
      <c r="C37" s="30" t="s">
        <v>302</v>
      </c>
      <c r="D37" s="29" t="s">
        <v>298</v>
      </c>
      <c r="E37" s="67">
        <v>0</v>
      </c>
      <c r="F37" s="67">
        <v>0.80899999999999994</v>
      </c>
      <c r="G37" s="31">
        <v>269.04000000000002</v>
      </c>
      <c r="H37" s="31">
        <v>540.84</v>
      </c>
      <c r="I37" s="31">
        <f t="shared" ref="I37:I68" si="9">H37-($Q$1*2)</f>
        <v>536.26</v>
      </c>
      <c r="J37" s="34">
        <v>493.74</v>
      </c>
      <c r="K37" s="34">
        <v>10.14</v>
      </c>
      <c r="L37" s="34">
        <v>1.78</v>
      </c>
      <c r="M37" s="34">
        <v>11.82</v>
      </c>
      <c r="N37" s="34">
        <v>4.74</v>
      </c>
      <c r="O37">
        <v>2.29</v>
      </c>
      <c r="P37" s="56">
        <f t="shared" ref="P37:P68" si="10">$M37-$L37</f>
        <v>10.040000000000001</v>
      </c>
      <c r="Q37" s="56">
        <f t="shared" ref="Q37:Q68" si="11">$N37-$L37</f>
        <v>2.96</v>
      </c>
      <c r="R37" s="61">
        <f t="shared" ref="R37:R68" si="12">($J37-$Q$1)*$Q37/$P37</f>
        <v>144.88964143426293</v>
      </c>
      <c r="S37" s="61">
        <f t="shared" ref="S37:S68" si="13">$K37*$Q37/$P37</f>
        <v>2.9894820717131472</v>
      </c>
      <c r="T37" s="61">
        <f t="shared" ref="T37:T68" si="14">($E37*$Q$2/$S37)*1000</f>
        <v>0</v>
      </c>
      <c r="U37" s="61">
        <f t="shared" ref="U37:U68" si="15">($F37*$Q$2/$S37)*1000</f>
        <v>27.061543792313024</v>
      </c>
      <c r="V37" s="61">
        <f t="shared" si="7"/>
        <v>0</v>
      </c>
      <c r="W37" s="61">
        <f t="shared" si="8"/>
        <v>16.544039564244041</v>
      </c>
      <c r="X37" s="31"/>
      <c r="Y37" s="31"/>
      <c r="AA37" s="32"/>
      <c r="AB37" s="32"/>
      <c r="AC37" s="32"/>
      <c r="AF37" s="31"/>
      <c r="AH37" s="31"/>
      <c r="AI37" s="31"/>
      <c r="AJ37" s="31"/>
    </row>
    <row r="38" spans="1:36" s="28" customFormat="1">
      <c r="A38" s="29" t="s">
        <v>128</v>
      </c>
      <c r="B38" s="29" t="s">
        <v>296</v>
      </c>
      <c r="C38" s="30" t="s">
        <v>302</v>
      </c>
      <c r="D38" s="29" t="s">
        <v>298</v>
      </c>
      <c r="E38" s="67">
        <v>0</v>
      </c>
      <c r="F38" s="67">
        <v>1.7649999999999999</v>
      </c>
      <c r="G38" s="31">
        <v>200.89</v>
      </c>
      <c r="H38" s="31">
        <v>439.5</v>
      </c>
      <c r="I38" s="31">
        <f t="shared" si="9"/>
        <v>434.92</v>
      </c>
      <c r="J38" s="34">
        <v>383.43</v>
      </c>
      <c r="K38" s="34">
        <v>10.08</v>
      </c>
      <c r="L38" s="34">
        <v>1.94</v>
      </c>
      <c r="M38" s="34">
        <v>12.04</v>
      </c>
      <c r="N38" s="34">
        <v>4.74</v>
      </c>
      <c r="O38">
        <v>2.29</v>
      </c>
      <c r="P38" s="56">
        <f t="shared" si="10"/>
        <v>10.1</v>
      </c>
      <c r="Q38" s="56">
        <f t="shared" si="11"/>
        <v>2.8000000000000003</v>
      </c>
      <c r="R38" s="61">
        <f t="shared" si="12"/>
        <v>105.66257425742575</v>
      </c>
      <c r="S38" s="61">
        <f t="shared" si="13"/>
        <v>2.7944554455445547</v>
      </c>
      <c r="T38" s="61">
        <f t="shared" si="14"/>
        <v>0</v>
      </c>
      <c r="U38" s="61">
        <f t="shared" si="15"/>
        <v>63.160785147392275</v>
      </c>
      <c r="V38" s="61">
        <f t="shared" si="7"/>
        <v>0</v>
      </c>
      <c r="W38" s="61">
        <f t="shared" si="8"/>
        <v>28.159203167905694</v>
      </c>
      <c r="X38" s="31"/>
      <c r="Y38" s="31"/>
      <c r="AA38" s="32"/>
      <c r="AB38" s="32"/>
      <c r="AC38" s="32"/>
      <c r="AF38" s="31"/>
      <c r="AH38" s="31"/>
      <c r="AI38" s="31"/>
      <c r="AJ38" s="31"/>
    </row>
    <row r="39" spans="1:36" s="28" customFormat="1">
      <c r="A39" s="29" t="s">
        <v>131</v>
      </c>
      <c r="B39" s="29" t="s">
        <v>296</v>
      </c>
      <c r="C39" s="30" t="s">
        <v>302</v>
      </c>
      <c r="D39" s="29" t="s">
        <v>298</v>
      </c>
      <c r="E39" s="67">
        <v>0</v>
      </c>
      <c r="F39" s="67">
        <v>1.68</v>
      </c>
      <c r="G39" s="31">
        <v>139.9</v>
      </c>
      <c r="H39" s="31">
        <v>381.48</v>
      </c>
      <c r="I39" s="31">
        <f t="shared" si="9"/>
        <v>376.90000000000003</v>
      </c>
      <c r="J39" s="34">
        <v>333.22</v>
      </c>
      <c r="K39" s="34">
        <v>10.56</v>
      </c>
      <c r="L39" s="34">
        <v>1.75</v>
      </c>
      <c r="M39" s="34">
        <v>11.89</v>
      </c>
      <c r="N39" s="34">
        <v>4.74</v>
      </c>
      <c r="O39">
        <v>2.29</v>
      </c>
      <c r="P39" s="56">
        <f t="shared" si="10"/>
        <v>10.14</v>
      </c>
      <c r="Q39" s="56">
        <f t="shared" si="11"/>
        <v>2.99</v>
      </c>
      <c r="R39" s="61">
        <f t="shared" si="12"/>
        <v>97.581923076923076</v>
      </c>
      <c r="S39" s="61">
        <f t="shared" si="13"/>
        <v>3.1138461538461542</v>
      </c>
      <c r="T39" s="61">
        <f t="shared" si="14"/>
        <v>0</v>
      </c>
      <c r="U39" s="61">
        <f t="shared" si="15"/>
        <v>53.952569169960476</v>
      </c>
      <c r="V39" s="61">
        <f t="shared" si="7"/>
        <v>0</v>
      </c>
      <c r="W39" s="61">
        <f t="shared" si="8"/>
        <v>22.21432681242808</v>
      </c>
      <c r="X39" s="31"/>
      <c r="Y39" s="31"/>
      <c r="AA39" s="32"/>
      <c r="AB39" s="32"/>
      <c r="AC39" s="32"/>
      <c r="AF39" s="31"/>
      <c r="AH39" s="31"/>
      <c r="AI39" s="31"/>
      <c r="AJ39" s="31"/>
    </row>
    <row r="40" spans="1:36" s="28" customFormat="1">
      <c r="A40" s="29" t="s">
        <v>134</v>
      </c>
      <c r="B40" s="29" t="s">
        <v>296</v>
      </c>
      <c r="C40" s="30" t="s">
        <v>302</v>
      </c>
      <c r="D40" s="29" t="s">
        <v>298</v>
      </c>
      <c r="E40" s="67">
        <v>0</v>
      </c>
      <c r="F40" s="67">
        <v>1.165</v>
      </c>
      <c r="G40" s="31">
        <v>211.48</v>
      </c>
      <c r="H40" s="31">
        <v>321</v>
      </c>
      <c r="I40" s="31">
        <f t="shared" si="9"/>
        <v>316.42</v>
      </c>
      <c r="J40" s="34">
        <v>287.24</v>
      </c>
      <c r="K40" s="34">
        <v>10.01</v>
      </c>
      <c r="L40" s="34">
        <v>1.81</v>
      </c>
      <c r="M40" s="34">
        <v>12.32</v>
      </c>
      <c r="N40" s="34">
        <v>4.5599999999999996</v>
      </c>
      <c r="O40">
        <v>2.29</v>
      </c>
      <c r="P40" s="56">
        <f t="shared" si="10"/>
        <v>10.51</v>
      </c>
      <c r="Q40" s="56">
        <f t="shared" si="11"/>
        <v>2.7499999999999996</v>
      </c>
      <c r="R40" s="61">
        <f t="shared" si="12"/>
        <v>74.55875356803044</v>
      </c>
      <c r="S40" s="61">
        <f t="shared" si="13"/>
        <v>2.619172216936251</v>
      </c>
      <c r="T40" s="61">
        <f t="shared" si="14"/>
        <v>0</v>
      </c>
      <c r="U40" s="61">
        <f t="shared" si="15"/>
        <v>44.479702116065759</v>
      </c>
      <c r="V40" s="61">
        <f t="shared" si="7"/>
        <v>0</v>
      </c>
      <c r="W40" s="61">
        <f t="shared" si="8"/>
        <v>13.993042822156747</v>
      </c>
      <c r="X40" s="31"/>
      <c r="Y40" s="31"/>
      <c r="AA40" s="32"/>
      <c r="AB40" s="32"/>
      <c r="AC40" s="32"/>
      <c r="AF40" s="31"/>
      <c r="AH40" s="31"/>
      <c r="AI40" s="31"/>
      <c r="AJ40" s="31"/>
    </row>
    <row r="41" spans="1:36" s="28" customFormat="1">
      <c r="A41" s="29" t="s">
        <v>137</v>
      </c>
      <c r="B41" s="29" t="s">
        <v>296</v>
      </c>
      <c r="C41" s="30" t="s">
        <v>302</v>
      </c>
      <c r="D41" s="29" t="s">
        <v>298</v>
      </c>
      <c r="E41" s="42">
        <v>0</v>
      </c>
      <c r="F41" s="42">
        <v>2.6069999999999998</v>
      </c>
      <c r="G41" s="31">
        <v>136.97999999999999</v>
      </c>
      <c r="H41" s="31">
        <v>371.74</v>
      </c>
      <c r="I41" s="31">
        <f t="shared" si="9"/>
        <v>367.16</v>
      </c>
      <c r="J41" s="34">
        <v>277.66000000000003</v>
      </c>
      <c r="K41" s="34">
        <v>10.89</v>
      </c>
      <c r="L41" s="34">
        <v>1.7</v>
      </c>
      <c r="M41" s="34">
        <v>10.85</v>
      </c>
      <c r="N41" s="34">
        <v>4.4400000000000004</v>
      </c>
      <c r="O41">
        <v>2.29</v>
      </c>
      <c r="P41" s="56">
        <f t="shared" si="10"/>
        <v>9.15</v>
      </c>
      <c r="Q41" s="56">
        <f t="shared" si="11"/>
        <v>2.74</v>
      </c>
      <c r="R41" s="61">
        <f t="shared" si="12"/>
        <v>82.460524590163942</v>
      </c>
      <c r="S41" s="61">
        <f t="shared" si="13"/>
        <v>3.2610491803278689</v>
      </c>
      <c r="T41" s="61">
        <f t="shared" si="14"/>
        <v>0</v>
      </c>
      <c r="U41" s="61">
        <f t="shared" si="15"/>
        <v>79.943596549435966</v>
      </c>
      <c r="V41" s="61">
        <f t="shared" si="7"/>
        <v>0</v>
      </c>
      <c r="W41" s="61">
        <f t="shared" si="8"/>
        <v>27.815151515151516</v>
      </c>
      <c r="X41" s="31"/>
      <c r="Y41" s="31"/>
      <c r="AA41" s="32"/>
      <c r="AB41" s="32"/>
      <c r="AC41" s="32"/>
      <c r="AF41" s="31"/>
      <c r="AH41" s="31"/>
      <c r="AI41" s="31"/>
      <c r="AJ41" s="31"/>
    </row>
    <row r="42" spans="1:36" s="28" customFormat="1">
      <c r="A42" s="29" t="s">
        <v>140</v>
      </c>
      <c r="B42" s="29" t="s">
        <v>296</v>
      </c>
      <c r="C42" s="30" t="s">
        <v>302</v>
      </c>
      <c r="D42" s="29" t="s">
        <v>298</v>
      </c>
      <c r="E42" s="42">
        <v>0</v>
      </c>
      <c r="F42" s="42">
        <v>1.393</v>
      </c>
      <c r="G42" s="31">
        <v>307.92</v>
      </c>
      <c r="H42" s="31">
        <v>602.99</v>
      </c>
      <c r="I42" s="31">
        <f t="shared" si="9"/>
        <v>598.41</v>
      </c>
      <c r="J42" s="34">
        <v>387.97</v>
      </c>
      <c r="K42" s="34">
        <v>11.12</v>
      </c>
      <c r="L42" s="34">
        <v>1.88</v>
      </c>
      <c r="M42" s="34">
        <v>10.48</v>
      </c>
      <c r="N42" s="34">
        <v>4.07</v>
      </c>
      <c r="O42">
        <v>2.29</v>
      </c>
      <c r="P42" s="56">
        <f t="shared" si="10"/>
        <v>8.6000000000000014</v>
      </c>
      <c r="Q42" s="56">
        <f t="shared" si="11"/>
        <v>2.1900000000000004</v>
      </c>
      <c r="R42" s="61">
        <f t="shared" si="12"/>
        <v>98.213860465116284</v>
      </c>
      <c r="S42" s="61">
        <f t="shared" si="13"/>
        <v>2.8317209302325579</v>
      </c>
      <c r="T42" s="61">
        <f t="shared" si="14"/>
        <v>0</v>
      </c>
      <c r="U42" s="61">
        <f t="shared" si="15"/>
        <v>49.192700634013342</v>
      </c>
      <c r="V42" s="61">
        <f t="shared" si="7"/>
        <v>0</v>
      </c>
      <c r="W42" s="61">
        <f t="shared" si="8"/>
        <v>20.385675257262548</v>
      </c>
      <c r="X42" s="31"/>
      <c r="Y42" s="31"/>
      <c r="AA42" s="32"/>
      <c r="AB42" s="32"/>
      <c r="AC42" s="32"/>
      <c r="AF42" s="31"/>
      <c r="AH42" s="31"/>
      <c r="AI42" s="31"/>
      <c r="AJ42" s="31"/>
    </row>
    <row r="43" spans="1:36" s="28" customFormat="1">
      <c r="A43" s="29" t="s">
        <v>143</v>
      </c>
      <c r="B43" s="29" t="s">
        <v>296</v>
      </c>
      <c r="C43" s="30" t="s">
        <v>302</v>
      </c>
      <c r="D43" s="29" t="s">
        <v>298</v>
      </c>
      <c r="E43" s="42">
        <v>0</v>
      </c>
      <c r="F43" s="42">
        <v>1.325</v>
      </c>
      <c r="G43" s="31">
        <v>297.94</v>
      </c>
      <c r="H43" s="31">
        <v>541.57999999999993</v>
      </c>
      <c r="I43" s="31">
        <f t="shared" si="9"/>
        <v>536.99999999999989</v>
      </c>
      <c r="J43" s="34">
        <v>455.41</v>
      </c>
      <c r="K43" s="34">
        <v>10.83</v>
      </c>
      <c r="L43" s="34">
        <v>1.76</v>
      </c>
      <c r="M43" s="34">
        <v>12.2</v>
      </c>
      <c r="N43" s="34">
        <v>4.42</v>
      </c>
      <c r="O43">
        <v>2.29</v>
      </c>
      <c r="P43" s="56">
        <f t="shared" si="10"/>
        <v>10.44</v>
      </c>
      <c r="Q43" s="56">
        <f t="shared" si="11"/>
        <v>2.66</v>
      </c>
      <c r="R43" s="61">
        <f t="shared" si="12"/>
        <v>115.45011494252876</v>
      </c>
      <c r="S43" s="61">
        <f t="shared" si="13"/>
        <v>2.7593678160919541</v>
      </c>
      <c r="T43" s="61">
        <f t="shared" si="14"/>
        <v>0</v>
      </c>
      <c r="U43" s="61">
        <f t="shared" si="15"/>
        <v>48.018245058629958</v>
      </c>
      <c r="V43" s="61">
        <f t="shared" si="7"/>
        <v>0</v>
      </c>
      <c r="W43" s="61">
        <f t="shared" si="8"/>
        <v>23.391189499398067</v>
      </c>
      <c r="X43" s="31"/>
      <c r="Y43" s="31"/>
      <c r="AA43" s="32"/>
      <c r="AB43" s="32"/>
      <c r="AC43" s="32"/>
      <c r="AF43" s="31"/>
      <c r="AH43" s="31"/>
      <c r="AI43" s="31"/>
      <c r="AJ43" s="31"/>
    </row>
    <row r="44" spans="1:36" s="28" customFormat="1">
      <c r="A44" s="29" t="s">
        <v>149</v>
      </c>
      <c r="B44" s="29" t="s">
        <v>296</v>
      </c>
      <c r="C44" s="30" t="s">
        <v>302</v>
      </c>
      <c r="D44" s="29" t="s">
        <v>298</v>
      </c>
      <c r="E44" s="42">
        <v>0</v>
      </c>
      <c r="F44" s="42">
        <v>1.502</v>
      </c>
      <c r="G44" s="31">
        <v>213.4</v>
      </c>
      <c r="H44" s="31">
        <v>414.09000000000003</v>
      </c>
      <c r="I44" s="31">
        <f t="shared" si="9"/>
        <v>409.51000000000005</v>
      </c>
      <c r="J44" s="34">
        <v>274.83</v>
      </c>
      <c r="K44" s="34">
        <v>10.65</v>
      </c>
      <c r="L44" s="34">
        <v>1.77</v>
      </c>
      <c r="M44" s="34">
        <v>10.65</v>
      </c>
      <c r="N44" s="34">
        <v>3.7</v>
      </c>
      <c r="O44">
        <v>2.29</v>
      </c>
      <c r="P44" s="56">
        <f t="shared" si="10"/>
        <v>8.8800000000000008</v>
      </c>
      <c r="Q44" s="56">
        <f t="shared" si="11"/>
        <v>1.9300000000000002</v>
      </c>
      <c r="R44" s="61">
        <f t="shared" si="12"/>
        <v>59.234481981981979</v>
      </c>
      <c r="S44" s="61">
        <f t="shared" si="13"/>
        <v>2.314695945945946</v>
      </c>
      <c r="T44" s="61">
        <f t="shared" si="14"/>
        <v>0</v>
      </c>
      <c r="U44" s="61">
        <f t="shared" si="15"/>
        <v>64.889732175436038</v>
      </c>
      <c r="V44" s="61">
        <f t="shared" si="7"/>
        <v>0</v>
      </c>
      <c r="W44" s="61">
        <f t="shared" si="8"/>
        <v>16.218184267348111</v>
      </c>
      <c r="X44" s="31"/>
      <c r="Y44" s="31"/>
      <c r="AA44" s="32"/>
      <c r="AB44" s="32"/>
      <c r="AC44" s="32"/>
      <c r="AF44" s="31"/>
      <c r="AH44" s="31"/>
      <c r="AI44" s="31"/>
      <c r="AJ44" s="31"/>
    </row>
    <row r="45" spans="1:36" s="28" customFormat="1">
      <c r="A45" s="29" t="s">
        <v>153</v>
      </c>
      <c r="B45" s="29" t="s">
        <v>296</v>
      </c>
      <c r="C45" s="30" t="s">
        <v>302</v>
      </c>
      <c r="D45" s="29" t="s">
        <v>298</v>
      </c>
      <c r="E45" s="42">
        <v>8.5000000000000006E-2</v>
      </c>
      <c r="F45" s="42">
        <v>1.2629999999999999</v>
      </c>
      <c r="G45" s="31">
        <v>288.37</v>
      </c>
      <c r="H45" s="31">
        <v>492.74</v>
      </c>
      <c r="I45" s="31">
        <f t="shared" si="9"/>
        <v>488.16</v>
      </c>
      <c r="J45" s="34">
        <v>317.63</v>
      </c>
      <c r="K45" s="34">
        <v>10.7</v>
      </c>
      <c r="L45" s="34">
        <v>1.82</v>
      </c>
      <c r="M45" s="34">
        <v>11.77</v>
      </c>
      <c r="N45" s="34">
        <v>4.3600000000000003</v>
      </c>
      <c r="O45">
        <v>2.29</v>
      </c>
      <c r="P45" s="56">
        <f t="shared" si="10"/>
        <v>9.9499999999999993</v>
      </c>
      <c r="Q45" s="56">
        <f t="shared" si="11"/>
        <v>2.54</v>
      </c>
      <c r="R45" s="61">
        <f t="shared" si="12"/>
        <v>80.498854271356777</v>
      </c>
      <c r="S45" s="61">
        <f t="shared" si="13"/>
        <v>2.7314572864321609</v>
      </c>
      <c r="T45" s="61">
        <f t="shared" si="14"/>
        <v>3.1118919714474944</v>
      </c>
      <c r="U45" s="61">
        <f t="shared" si="15"/>
        <v>46.239053646331591</v>
      </c>
      <c r="V45" s="61">
        <f t="shared" si="7"/>
        <v>1.0569777988091011</v>
      </c>
      <c r="W45" s="61">
        <f t="shared" si="8"/>
        <v>15.705446587010528</v>
      </c>
      <c r="X45" s="31"/>
      <c r="Y45" s="31"/>
      <c r="AA45" s="32"/>
      <c r="AB45" s="32"/>
      <c r="AC45" s="32"/>
      <c r="AF45" s="31"/>
      <c r="AH45" s="31"/>
      <c r="AI45" s="31"/>
      <c r="AJ45" s="31"/>
    </row>
    <row r="46" spans="1:36" s="28" customFormat="1">
      <c r="A46" s="29" t="s">
        <v>157</v>
      </c>
      <c r="B46" s="29" t="s">
        <v>296</v>
      </c>
      <c r="C46" s="30" t="s">
        <v>302</v>
      </c>
      <c r="D46" s="29" t="s">
        <v>298</v>
      </c>
      <c r="E46" s="67">
        <v>0.17</v>
      </c>
      <c r="F46" s="67">
        <v>4.2570000000000006</v>
      </c>
      <c r="G46" s="31">
        <v>211.14</v>
      </c>
      <c r="H46" s="31">
        <v>384.77</v>
      </c>
      <c r="I46" s="31">
        <f t="shared" si="9"/>
        <v>380.19</v>
      </c>
      <c r="J46" s="34">
        <v>238.44</v>
      </c>
      <c r="K46" s="34">
        <v>11.35</v>
      </c>
      <c r="L46" s="34">
        <v>1.83</v>
      </c>
      <c r="M46" s="34">
        <v>11.51</v>
      </c>
      <c r="N46" s="34">
        <v>4.24</v>
      </c>
      <c r="O46">
        <v>2.29</v>
      </c>
      <c r="P46" s="56">
        <f t="shared" si="10"/>
        <v>9.68</v>
      </c>
      <c r="Q46" s="56">
        <f t="shared" si="11"/>
        <v>2.41</v>
      </c>
      <c r="R46" s="61">
        <f t="shared" si="12"/>
        <v>58.793543388429761</v>
      </c>
      <c r="S46" s="61">
        <f t="shared" si="13"/>
        <v>2.8257747933884301</v>
      </c>
      <c r="T46" s="61">
        <f t="shared" si="14"/>
        <v>6.0160491344800473</v>
      </c>
      <c r="U46" s="61">
        <f t="shared" si="15"/>
        <v>150.6489480322445</v>
      </c>
      <c r="V46" s="61">
        <f t="shared" si="7"/>
        <v>1.4924255097678394</v>
      </c>
      <c r="W46" s="61">
        <f t="shared" si="8"/>
        <v>37.372090559304084</v>
      </c>
      <c r="X46" s="31"/>
      <c r="Y46" s="31"/>
      <c r="AA46" s="32"/>
      <c r="AB46" s="32"/>
      <c r="AC46" s="32"/>
      <c r="AF46" s="31"/>
      <c r="AH46" s="31"/>
      <c r="AI46" s="31"/>
      <c r="AJ46" s="31"/>
    </row>
    <row r="47" spans="1:36" s="28" customFormat="1">
      <c r="A47" s="29" t="s">
        <v>161</v>
      </c>
      <c r="B47" s="29" t="s">
        <v>296</v>
      </c>
      <c r="C47" s="30" t="s">
        <v>302</v>
      </c>
      <c r="D47" s="29" t="s">
        <v>298</v>
      </c>
      <c r="E47" s="67">
        <v>0</v>
      </c>
      <c r="F47" s="67">
        <v>1.847</v>
      </c>
      <c r="G47" s="31">
        <v>0</v>
      </c>
      <c r="H47" s="31">
        <v>0</v>
      </c>
      <c r="I47" s="31">
        <f t="shared" si="9"/>
        <v>-4.58</v>
      </c>
      <c r="J47" s="34">
        <v>122.28</v>
      </c>
      <c r="K47" s="34">
        <v>10.130000000000001</v>
      </c>
      <c r="L47" s="34">
        <v>1.77</v>
      </c>
      <c r="M47" s="34">
        <v>11.81</v>
      </c>
      <c r="N47" s="34">
        <v>4.08</v>
      </c>
      <c r="O47">
        <v>2.29</v>
      </c>
      <c r="P47" s="56">
        <f t="shared" si="10"/>
        <v>10.040000000000001</v>
      </c>
      <c r="Q47" s="56">
        <f t="shared" si="11"/>
        <v>2.31</v>
      </c>
      <c r="R47" s="61">
        <f t="shared" si="12"/>
        <v>27.607260956175296</v>
      </c>
      <c r="S47" s="61">
        <f t="shared" si="13"/>
        <v>2.3307071713147409</v>
      </c>
      <c r="T47" s="61">
        <f t="shared" si="14"/>
        <v>0</v>
      </c>
      <c r="U47" s="61">
        <f t="shared" si="15"/>
        <v>79.246334448703664</v>
      </c>
      <c r="V47" s="61">
        <f t="shared" si="7"/>
        <v>0</v>
      </c>
      <c r="W47" s="61">
        <f t="shared" si="8"/>
        <v>9.2311149153827241</v>
      </c>
      <c r="X47" s="31"/>
      <c r="Y47" s="31"/>
      <c r="AA47" s="32"/>
      <c r="AB47" s="32"/>
      <c r="AC47" s="32"/>
      <c r="AF47" s="31"/>
      <c r="AH47" s="31"/>
      <c r="AI47" s="31"/>
      <c r="AJ47" s="31"/>
    </row>
    <row r="48" spans="1:36" s="28" customFormat="1">
      <c r="A48" s="29" t="s">
        <v>165</v>
      </c>
      <c r="B48" s="29" t="s">
        <v>296</v>
      </c>
      <c r="C48" s="30" t="s">
        <v>302</v>
      </c>
      <c r="D48" s="29" t="s">
        <v>298</v>
      </c>
      <c r="E48" s="67">
        <v>0</v>
      </c>
      <c r="F48" s="67">
        <v>1.5049999999999999</v>
      </c>
      <c r="G48" s="31">
        <v>30.86</v>
      </c>
      <c r="H48" s="31">
        <v>173.3</v>
      </c>
      <c r="I48" s="31">
        <f t="shared" si="9"/>
        <v>168.72</v>
      </c>
      <c r="J48" s="34">
        <v>129.58000000000001</v>
      </c>
      <c r="K48" s="34">
        <v>10.89</v>
      </c>
      <c r="L48" s="34">
        <v>1.77</v>
      </c>
      <c r="M48" s="34">
        <v>10.8</v>
      </c>
      <c r="N48" s="34">
        <v>4.4000000000000004</v>
      </c>
      <c r="O48">
        <v>2.29</v>
      </c>
      <c r="P48" s="56">
        <f t="shared" si="10"/>
        <v>9.0300000000000011</v>
      </c>
      <c r="Q48" s="56">
        <f t="shared" si="11"/>
        <v>2.6300000000000003</v>
      </c>
      <c r="R48" s="61">
        <f t="shared" si="12"/>
        <v>37.073388704318937</v>
      </c>
      <c r="S48" s="61">
        <f t="shared" si="13"/>
        <v>3.1717275747508307</v>
      </c>
      <c r="T48" s="61">
        <f t="shared" si="14"/>
        <v>0</v>
      </c>
      <c r="U48" s="61">
        <f t="shared" si="15"/>
        <v>47.450481308068589</v>
      </c>
      <c r="V48" s="61">
        <f t="shared" si="7"/>
        <v>0</v>
      </c>
      <c r="W48" s="61">
        <f t="shared" si="8"/>
        <v>7.4225744208482984</v>
      </c>
      <c r="X48" s="31"/>
      <c r="Y48" s="31"/>
      <c r="AA48" s="32"/>
      <c r="AB48" s="32"/>
      <c r="AC48" s="32"/>
      <c r="AF48" s="31"/>
      <c r="AH48" s="31"/>
      <c r="AI48" s="31"/>
      <c r="AJ48" s="31"/>
    </row>
    <row r="49" spans="1:39" s="28" customFormat="1">
      <c r="A49" s="29" t="s">
        <v>314</v>
      </c>
      <c r="B49" s="29" t="s">
        <v>296</v>
      </c>
      <c r="C49" s="30" t="s">
        <v>302</v>
      </c>
      <c r="D49" s="29" t="s">
        <v>298</v>
      </c>
      <c r="E49" s="67">
        <v>0</v>
      </c>
      <c r="F49" s="67">
        <v>1.7949999999999999</v>
      </c>
      <c r="G49" s="31">
        <v>128.5</v>
      </c>
      <c r="H49" s="31">
        <v>194.9</v>
      </c>
      <c r="I49" s="31">
        <f t="shared" si="9"/>
        <v>190.32</v>
      </c>
      <c r="J49" s="34">
        <v>162.05000000000001</v>
      </c>
      <c r="K49" s="34">
        <v>10.039999999999999</v>
      </c>
      <c r="L49" s="34">
        <v>1.81</v>
      </c>
      <c r="M49" s="34">
        <v>11.59</v>
      </c>
      <c r="N49" s="34">
        <v>4.47</v>
      </c>
      <c r="O49">
        <v>2.29</v>
      </c>
      <c r="P49" s="56">
        <f t="shared" si="10"/>
        <v>9.7799999999999994</v>
      </c>
      <c r="Q49" s="56">
        <f t="shared" si="11"/>
        <v>2.6599999999999997</v>
      </c>
      <c r="R49" s="61">
        <f t="shared" si="12"/>
        <v>43.452106339468301</v>
      </c>
      <c r="S49" s="61">
        <f t="shared" si="13"/>
        <v>2.7307157464212675</v>
      </c>
      <c r="T49" s="61">
        <f t="shared" si="14"/>
        <v>0</v>
      </c>
      <c r="U49" s="61">
        <f t="shared" si="15"/>
        <v>65.733681814096997</v>
      </c>
      <c r="V49" s="61">
        <f t="shared" si="7"/>
        <v>0</v>
      </c>
      <c r="W49" s="61">
        <f t="shared" si="8"/>
        <v>12.051759207894161</v>
      </c>
      <c r="X49" s="31"/>
      <c r="Y49" s="31"/>
      <c r="AA49" s="32"/>
      <c r="AB49" s="32"/>
      <c r="AC49" s="32"/>
      <c r="AF49" s="31"/>
      <c r="AH49" s="31"/>
      <c r="AI49" s="31"/>
      <c r="AJ49" s="31"/>
    </row>
    <row r="50" spans="1:39" s="28" customFormat="1">
      <c r="A50" s="29" t="s">
        <v>315</v>
      </c>
      <c r="B50" s="29" t="s">
        <v>296</v>
      </c>
      <c r="C50" s="30" t="s">
        <v>302</v>
      </c>
      <c r="D50" s="29" t="s">
        <v>298</v>
      </c>
      <c r="E50" s="67">
        <v>0</v>
      </c>
      <c r="F50" s="67">
        <v>2.2349999999999999</v>
      </c>
      <c r="G50" s="31">
        <v>47.44</v>
      </c>
      <c r="H50" s="31">
        <v>155.17000000000002</v>
      </c>
      <c r="I50" s="31">
        <f t="shared" si="9"/>
        <v>150.59</v>
      </c>
      <c r="J50" s="34">
        <v>109.2</v>
      </c>
      <c r="K50" s="34">
        <v>10.19</v>
      </c>
      <c r="L50" s="34">
        <v>1.68</v>
      </c>
      <c r="M50" s="34">
        <v>10.97</v>
      </c>
      <c r="N50" s="34">
        <v>4.49</v>
      </c>
      <c r="O50">
        <v>2.29</v>
      </c>
      <c r="P50" s="56">
        <f t="shared" si="10"/>
        <v>9.2900000000000009</v>
      </c>
      <c r="Q50" s="56">
        <f t="shared" si="11"/>
        <v>2.8100000000000005</v>
      </c>
      <c r="R50" s="61">
        <f t="shared" si="12"/>
        <v>32.33768568353068</v>
      </c>
      <c r="S50" s="61">
        <f t="shared" si="13"/>
        <v>3.082228202368138</v>
      </c>
      <c r="T50" s="61">
        <f t="shared" si="14"/>
        <v>0</v>
      </c>
      <c r="U50" s="61">
        <f t="shared" si="15"/>
        <v>72.51247647019791</v>
      </c>
      <c r="V50" s="61">
        <f t="shared" si="7"/>
        <v>0</v>
      </c>
      <c r="W50" s="61">
        <f t="shared" si="8"/>
        <v>9.8940323722686667</v>
      </c>
      <c r="X50" s="31"/>
      <c r="Y50" s="31"/>
      <c r="AA50" s="32"/>
      <c r="AB50" s="32"/>
      <c r="AC50" s="32"/>
      <c r="AF50" s="31"/>
      <c r="AH50" s="31"/>
      <c r="AI50" s="31"/>
      <c r="AJ50" s="31"/>
    </row>
    <row r="51" spans="1:39" s="28" customFormat="1">
      <c r="A51" s="29" t="s">
        <v>316</v>
      </c>
      <c r="B51" s="29" t="s">
        <v>296</v>
      </c>
      <c r="C51" s="30" t="s">
        <v>302</v>
      </c>
      <c r="D51" s="29" t="s">
        <v>298</v>
      </c>
      <c r="E51" s="67">
        <v>0</v>
      </c>
      <c r="F51" s="67">
        <v>1.9169999999999998</v>
      </c>
      <c r="G51" s="31">
        <v>123.8</v>
      </c>
      <c r="H51" s="31">
        <v>199.99</v>
      </c>
      <c r="I51" s="31">
        <f t="shared" si="9"/>
        <v>195.41</v>
      </c>
      <c r="J51" s="34">
        <v>122.51</v>
      </c>
      <c r="K51" s="34">
        <v>12.4</v>
      </c>
      <c r="L51" s="34">
        <v>1.95</v>
      </c>
      <c r="M51" s="34">
        <v>11.67</v>
      </c>
      <c r="N51" s="34">
        <v>4.42</v>
      </c>
      <c r="O51">
        <v>2.29</v>
      </c>
      <c r="P51" s="56">
        <f t="shared" si="10"/>
        <v>9.7200000000000006</v>
      </c>
      <c r="Q51" s="56">
        <f t="shared" si="11"/>
        <v>2.4699999999999998</v>
      </c>
      <c r="R51" s="61">
        <f t="shared" si="12"/>
        <v>30.549732510288056</v>
      </c>
      <c r="S51" s="61">
        <f t="shared" si="13"/>
        <v>3.1510288065843617</v>
      </c>
      <c r="T51" s="61">
        <f t="shared" si="14"/>
        <v>0</v>
      </c>
      <c r="U51" s="61">
        <f t="shared" si="15"/>
        <v>60.837273083453056</v>
      </c>
      <c r="V51" s="61">
        <f t="shared" si="7"/>
        <v>0</v>
      </c>
      <c r="W51" s="61">
        <f t="shared" si="8"/>
        <v>7.8420355247039595</v>
      </c>
      <c r="X51" s="31"/>
      <c r="Y51" s="31"/>
      <c r="AA51" s="32"/>
      <c r="AB51" s="32"/>
      <c r="AC51" s="32"/>
      <c r="AF51" s="31"/>
      <c r="AH51" s="31"/>
      <c r="AI51" s="31"/>
      <c r="AJ51" s="31"/>
    </row>
    <row r="52" spans="1:39" s="28" customFormat="1">
      <c r="A52" s="29" t="s">
        <v>317</v>
      </c>
      <c r="B52" s="29" t="s">
        <v>296</v>
      </c>
      <c r="C52" s="30" t="s">
        <v>302</v>
      </c>
      <c r="D52" s="29" t="s">
        <v>298</v>
      </c>
      <c r="E52" s="67">
        <v>0</v>
      </c>
      <c r="F52" s="67">
        <v>2.056</v>
      </c>
      <c r="G52" s="31">
        <v>47.28</v>
      </c>
      <c r="H52" s="31">
        <v>142.25</v>
      </c>
      <c r="I52" s="31">
        <f t="shared" si="9"/>
        <v>137.66999999999999</v>
      </c>
      <c r="J52" s="34">
        <v>119.24</v>
      </c>
      <c r="K52" s="34">
        <v>10.029999999999999</v>
      </c>
      <c r="L52" s="34">
        <v>1.88</v>
      </c>
      <c r="M52" s="34">
        <v>10.57</v>
      </c>
      <c r="N52" s="34">
        <v>4.7300000000000004</v>
      </c>
      <c r="O52">
        <v>2.29</v>
      </c>
      <c r="P52" s="56">
        <f t="shared" si="10"/>
        <v>8.6900000000000013</v>
      </c>
      <c r="Q52" s="56">
        <f t="shared" si="11"/>
        <v>2.8500000000000005</v>
      </c>
      <c r="R52" s="61">
        <f t="shared" si="12"/>
        <v>38.355293440736475</v>
      </c>
      <c r="S52" s="61">
        <f t="shared" si="13"/>
        <v>3.289470655926352</v>
      </c>
      <c r="T52" s="61">
        <f t="shared" si="14"/>
        <v>0</v>
      </c>
      <c r="U52" s="61">
        <f t="shared" si="15"/>
        <v>62.502457539661712</v>
      </c>
      <c r="V52" s="61">
        <f t="shared" si="7"/>
        <v>0</v>
      </c>
      <c r="W52" s="61">
        <f t="shared" si="8"/>
        <v>10.11519029409661</v>
      </c>
      <c r="X52" s="31"/>
      <c r="Y52" s="31"/>
      <c r="AA52" s="32"/>
      <c r="AB52" s="32"/>
      <c r="AC52" s="32"/>
      <c r="AF52" s="31"/>
      <c r="AH52" s="31"/>
      <c r="AI52" s="31"/>
      <c r="AJ52" s="31"/>
    </row>
    <row r="53" spans="1:39" s="28" customFormat="1">
      <c r="A53" s="29" t="s">
        <v>185</v>
      </c>
      <c r="B53" s="29" t="s">
        <v>296</v>
      </c>
      <c r="C53" s="30" t="s">
        <v>302</v>
      </c>
      <c r="D53" s="29" t="s">
        <v>298</v>
      </c>
      <c r="E53" s="39">
        <v>0.80800000000000005</v>
      </c>
      <c r="F53" s="39">
        <v>11.504000000000001</v>
      </c>
      <c r="G53" s="31">
        <v>102.04</v>
      </c>
      <c r="H53" s="31">
        <v>155.12</v>
      </c>
      <c r="I53" s="31">
        <f t="shared" si="9"/>
        <v>150.54</v>
      </c>
      <c r="J53" s="34">
        <v>109.2</v>
      </c>
      <c r="K53" s="34">
        <v>12.34</v>
      </c>
      <c r="L53" s="34">
        <v>1.77</v>
      </c>
      <c r="M53" s="34">
        <v>10.89</v>
      </c>
      <c r="N53" s="34">
        <v>4.7699999999999996</v>
      </c>
      <c r="O53">
        <v>2.29</v>
      </c>
      <c r="P53" s="56">
        <f t="shared" si="10"/>
        <v>9.120000000000001</v>
      </c>
      <c r="Q53" s="56">
        <f t="shared" si="11"/>
        <v>2.9999999999999996</v>
      </c>
      <c r="R53" s="61">
        <f t="shared" si="12"/>
        <v>35.167763157894726</v>
      </c>
      <c r="S53" s="61">
        <f t="shared" si="13"/>
        <v>4.0592105263157885</v>
      </c>
      <c r="T53" s="61">
        <f t="shared" si="14"/>
        <v>19.905348460291741</v>
      </c>
      <c r="U53" s="61">
        <f t="shared" si="15"/>
        <v>283.4048622366289</v>
      </c>
      <c r="V53" s="61">
        <f t="shared" si="7"/>
        <v>2.953698650746432</v>
      </c>
      <c r="W53" s="61">
        <f t="shared" si="8"/>
        <v>42.053650096766027</v>
      </c>
      <c r="X53" s="31"/>
      <c r="Y53" s="31"/>
      <c r="AA53" s="32"/>
      <c r="AB53" s="32"/>
      <c r="AC53" s="32"/>
      <c r="AF53" s="31"/>
      <c r="AH53" s="31"/>
      <c r="AI53" s="31"/>
      <c r="AJ53" s="31"/>
    </row>
    <row r="54" spans="1:39" s="28" customFormat="1">
      <c r="A54" s="29" t="s">
        <v>189</v>
      </c>
      <c r="B54" s="29" t="s">
        <v>296</v>
      </c>
      <c r="C54" s="30" t="s">
        <v>302</v>
      </c>
      <c r="D54" s="29" t="s">
        <v>298</v>
      </c>
      <c r="E54" s="46">
        <v>0.79299999999999993</v>
      </c>
      <c r="F54" s="39">
        <v>5.8259999999999996</v>
      </c>
      <c r="G54" s="31">
        <v>136.4</v>
      </c>
      <c r="H54" s="31">
        <v>301.53999999999996</v>
      </c>
      <c r="I54" s="31">
        <f t="shared" si="9"/>
        <v>296.95999999999998</v>
      </c>
      <c r="J54" s="34">
        <v>237.8</v>
      </c>
      <c r="K54" s="34">
        <v>11.8</v>
      </c>
      <c r="L54" s="34">
        <v>1.77</v>
      </c>
      <c r="M54" s="34">
        <v>10.31</v>
      </c>
      <c r="N54" s="34">
        <v>4.67</v>
      </c>
      <c r="O54">
        <v>2.29</v>
      </c>
      <c r="P54" s="56">
        <f t="shared" si="10"/>
        <v>8.5400000000000009</v>
      </c>
      <c r="Q54" s="56">
        <f t="shared" si="11"/>
        <v>2.9</v>
      </c>
      <c r="R54" s="61">
        <f t="shared" si="12"/>
        <v>79.974121779859487</v>
      </c>
      <c r="S54" s="61">
        <f t="shared" si="13"/>
        <v>4.0070257611241216</v>
      </c>
      <c r="T54" s="61">
        <f t="shared" si="14"/>
        <v>19.790239625949738</v>
      </c>
      <c r="U54" s="61">
        <f t="shared" si="15"/>
        <v>145.39462302746932</v>
      </c>
      <c r="V54" s="61">
        <f t="shared" si="7"/>
        <v>6.6780887506257605</v>
      </c>
      <c r="W54" s="61">
        <f t="shared" si="8"/>
        <v>49.062478009010945</v>
      </c>
      <c r="X54" s="31"/>
      <c r="Y54" s="31"/>
      <c r="AA54" s="32"/>
      <c r="AB54" s="32"/>
      <c r="AC54" s="32"/>
      <c r="AF54" s="31"/>
      <c r="AH54" s="31"/>
      <c r="AI54" s="31"/>
      <c r="AJ54" s="31"/>
    </row>
    <row r="55" spans="1:39" s="28" customFormat="1">
      <c r="A55" s="29" t="s">
        <v>193</v>
      </c>
      <c r="B55" s="29" t="s">
        <v>296</v>
      </c>
      <c r="C55" s="30" t="s">
        <v>302</v>
      </c>
      <c r="D55" s="29" t="s">
        <v>298</v>
      </c>
      <c r="E55" s="46">
        <v>0.25900000000000001</v>
      </c>
      <c r="F55" s="39">
        <v>4.0999999999999996</v>
      </c>
      <c r="G55" s="31">
        <v>137.44</v>
      </c>
      <c r="H55" s="31">
        <v>189.44</v>
      </c>
      <c r="I55" s="31">
        <f t="shared" si="9"/>
        <v>184.85999999999999</v>
      </c>
      <c r="J55" s="34">
        <v>101.1</v>
      </c>
      <c r="K55" s="34">
        <v>10.08</v>
      </c>
      <c r="L55" s="34">
        <v>1.85</v>
      </c>
      <c r="M55" s="34">
        <v>12.29</v>
      </c>
      <c r="N55" s="34">
        <v>4.79</v>
      </c>
      <c r="O55">
        <v>2.29</v>
      </c>
      <c r="P55" s="56">
        <f t="shared" si="10"/>
        <v>10.44</v>
      </c>
      <c r="Q55" s="56">
        <f t="shared" si="11"/>
        <v>2.94</v>
      </c>
      <c r="R55" s="61">
        <f t="shared" si="12"/>
        <v>27.825804597701143</v>
      </c>
      <c r="S55" s="61">
        <f t="shared" si="13"/>
        <v>2.8386206896551727</v>
      </c>
      <c r="T55" s="61">
        <f t="shared" si="14"/>
        <v>9.1241496598639458</v>
      </c>
      <c r="U55" s="61">
        <f t="shared" si="15"/>
        <v>144.43634596695821</v>
      </c>
      <c r="V55" s="61">
        <f t="shared" si="7"/>
        <v>1.071252344116268</v>
      </c>
      <c r="W55" s="61">
        <f t="shared" si="8"/>
        <v>16.958048690643622</v>
      </c>
      <c r="X55" s="31"/>
      <c r="Y55" s="31"/>
      <c r="AA55" s="32"/>
      <c r="AB55" s="32"/>
      <c r="AC55" s="32"/>
      <c r="AF55" s="31"/>
      <c r="AH55" s="31"/>
      <c r="AI55" s="31"/>
      <c r="AJ55" s="31"/>
    </row>
    <row r="56" spans="1:39" s="28" customFormat="1">
      <c r="A56" s="29" t="s">
        <v>197</v>
      </c>
      <c r="B56" s="29" t="s">
        <v>296</v>
      </c>
      <c r="C56" s="30" t="s">
        <v>302</v>
      </c>
      <c r="D56" s="29" t="s">
        <v>298</v>
      </c>
      <c r="E56" s="46">
        <v>0.51400000000000001</v>
      </c>
      <c r="F56" s="39">
        <v>3.8050000000000002</v>
      </c>
      <c r="G56" s="31">
        <v>65.349999999999994</v>
      </c>
      <c r="H56" s="31">
        <v>171.13</v>
      </c>
      <c r="I56" s="31">
        <f t="shared" si="9"/>
        <v>166.54999999999998</v>
      </c>
      <c r="J56" s="34">
        <v>129.63999999999999</v>
      </c>
      <c r="K56" s="34">
        <v>10.050000000000001</v>
      </c>
      <c r="L56" s="34">
        <v>1.82</v>
      </c>
      <c r="M56" s="34">
        <v>10.47</v>
      </c>
      <c r="N56" s="34">
        <v>4.49</v>
      </c>
      <c r="O56">
        <v>2.29</v>
      </c>
      <c r="P56" s="56">
        <f t="shared" si="10"/>
        <v>8.65</v>
      </c>
      <c r="Q56" s="56">
        <f t="shared" si="11"/>
        <v>2.67</v>
      </c>
      <c r="R56" s="61">
        <f t="shared" si="12"/>
        <v>39.30919075144508</v>
      </c>
      <c r="S56" s="61">
        <f t="shared" si="13"/>
        <v>3.1021387283236992</v>
      </c>
      <c r="T56" s="61">
        <f t="shared" si="14"/>
        <v>16.56921385581456</v>
      </c>
      <c r="U56" s="61">
        <f t="shared" si="15"/>
        <v>122.65731268749887</v>
      </c>
      <c r="V56" s="61">
        <f t="shared" si="7"/>
        <v>2.7481957302097104</v>
      </c>
      <c r="W56" s="61">
        <f t="shared" si="8"/>
        <v>20.344133761571889</v>
      </c>
      <c r="X56" s="31"/>
      <c r="Y56" s="31"/>
      <c r="AA56" s="32"/>
      <c r="AB56" s="32"/>
      <c r="AC56" s="32"/>
      <c r="AF56" s="31"/>
      <c r="AH56" s="31"/>
      <c r="AI56" s="31"/>
      <c r="AJ56" s="31"/>
    </row>
    <row r="57" spans="1:39" s="28" customFormat="1">
      <c r="A57" s="29" t="s">
        <v>201</v>
      </c>
      <c r="B57" s="29" t="s">
        <v>296</v>
      </c>
      <c r="C57" s="30" t="s">
        <v>302</v>
      </c>
      <c r="D57" s="29" t="s">
        <v>298</v>
      </c>
      <c r="E57" s="46">
        <v>0.59599999999999997</v>
      </c>
      <c r="F57" s="39">
        <v>6.1429999999999998</v>
      </c>
      <c r="G57" s="31">
        <v>115.83</v>
      </c>
      <c r="H57" s="31">
        <v>159.51999999999998</v>
      </c>
      <c r="I57" s="31">
        <f t="shared" si="9"/>
        <v>154.93999999999997</v>
      </c>
      <c r="J57" s="34">
        <v>107.53</v>
      </c>
      <c r="K57" s="34">
        <v>10.27</v>
      </c>
      <c r="L57" s="34">
        <v>1.74</v>
      </c>
      <c r="M57" s="34">
        <v>11.41</v>
      </c>
      <c r="N57" s="34">
        <v>5.05</v>
      </c>
      <c r="O57">
        <v>2.29</v>
      </c>
      <c r="P57" s="56">
        <f t="shared" si="10"/>
        <v>9.67</v>
      </c>
      <c r="Q57" s="56">
        <f t="shared" si="11"/>
        <v>3.3099999999999996</v>
      </c>
      <c r="R57" s="61">
        <f t="shared" si="12"/>
        <v>36.023205791106513</v>
      </c>
      <c r="S57" s="61">
        <f t="shared" si="13"/>
        <v>3.5153774560496376</v>
      </c>
      <c r="T57" s="61">
        <f t="shared" si="14"/>
        <v>16.954082668259119</v>
      </c>
      <c r="U57" s="61">
        <f t="shared" si="15"/>
        <v>174.74652656227482</v>
      </c>
      <c r="V57" s="61">
        <f t="shared" si="7"/>
        <v>2.5769637508781877</v>
      </c>
      <c r="W57" s="61">
        <f t="shared" si="8"/>
        <v>26.560886445712601</v>
      </c>
      <c r="X57" s="31"/>
      <c r="Y57" s="31"/>
      <c r="AA57" s="32"/>
      <c r="AB57" s="32"/>
      <c r="AC57" s="32"/>
      <c r="AF57" s="31"/>
      <c r="AH57" s="31"/>
      <c r="AI57" s="31"/>
      <c r="AJ57" s="31"/>
    </row>
    <row r="58" spans="1:39" s="28" customFormat="1">
      <c r="A58" s="29" t="s">
        <v>205</v>
      </c>
      <c r="B58" s="29" t="s">
        <v>296</v>
      </c>
      <c r="C58" s="30" t="s">
        <v>302</v>
      </c>
      <c r="D58" s="29" t="s">
        <v>298</v>
      </c>
      <c r="E58" s="46">
        <v>0.47599999999999998</v>
      </c>
      <c r="F58" s="39">
        <v>5.548</v>
      </c>
      <c r="G58" s="31">
        <v>77.73</v>
      </c>
      <c r="H58" s="31">
        <v>150.02000000000001</v>
      </c>
      <c r="I58" s="31">
        <f t="shared" si="9"/>
        <v>145.44</v>
      </c>
      <c r="J58" s="34">
        <v>103.56</v>
      </c>
      <c r="K58" s="34">
        <v>10.08</v>
      </c>
      <c r="L58" s="34">
        <v>1.68</v>
      </c>
      <c r="M58" s="34">
        <v>11.11</v>
      </c>
      <c r="N58" s="34">
        <v>5.34</v>
      </c>
      <c r="O58">
        <v>2.29</v>
      </c>
      <c r="P58" s="56">
        <f t="shared" si="10"/>
        <v>9.43</v>
      </c>
      <c r="Q58" s="56">
        <f t="shared" si="11"/>
        <v>3.66</v>
      </c>
      <c r="R58" s="61">
        <f t="shared" si="12"/>
        <v>39.305217391304346</v>
      </c>
      <c r="S58" s="61">
        <f t="shared" si="13"/>
        <v>3.9122799575821849</v>
      </c>
      <c r="T58" s="61">
        <f t="shared" si="14"/>
        <v>12.166818457802064</v>
      </c>
      <c r="U58" s="61">
        <f t="shared" si="15"/>
        <v>141.80989244513833</v>
      </c>
      <c r="V58" s="61">
        <f t="shared" si="7"/>
        <v>2.0178035630567277</v>
      </c>
      <c r="W58" s="61">
        <f t="shared" si="8"/>
        <v>23.518433125711603</v>
      </c>
      <c r="X58" s="31"/>
      <c r="Y58" s="31"/>
      <c r="AA58" s="32"/>
      <c r="AB58" s="32"/>
      <c r="AC58" s="32"/>
      <c r="AF58" s="31"/>
      <c r="AH58" s="31"/>
      <c r="AI58" s="31"/>
      <c r="AJ58" s="31"/>
    </row>
    <row r="59" spans="1:39" s="28" customFormat="1">
      <c r="A59" s="29" t="s">
        <v>209</v>
      </c>
      <c r="B59" s="29" t="s">
        <v>296</v>
      </c>
      <c r="C59" s="30" t="s">
        <v>302</v>
      </c>
      <c r="D59" s="29" t="s">
        <v>298</v>
      </c>
      <c r="E59" s="39">
        <v>0.32100000000000001</v>
      </c>
      <c r="F59" s="39">
        <v>7.9239999999999995</v>
      </c>
      <c r="G59" s="31">
        <v>56.41</v>
      </c>
      <c r="H59" s="31">
        <v>138.13999999999999</v>
      </c>
      <c r="I59" s="31">
        <f t="shared" si="9"/>
        <v>133.55999999999997</v>
      </c>
      <c r="J59" s="34">
        <v>122.92</v>
      </c>
      <c r="K59" s="34">
        <v>10.16</v>
      </c>
      <c r="L59" s="34">
        <v>1.66</v>
      </c>
      <c r="M59" s="34">
        <v>11.44</v>
      </c>
      <c r="N59" s="34">
        <v>6.4</v>
      </c>
      <c r="O59">
        <v>2.29</v>
      </c>
      <c r="P59" s="56">
        <f t="shared" si="10"/>
        <v>9.7799999999999994</v>
      </c>
      <c r="Q59" s="56">
        <f t="shared" si="11"/>
        <v>4.74</v>
      </c>
      <c r="R59" s="61">
        <f t="shared" si="12"/>
        <v>58.464846625766874</v>
      </c>
      <c r="S59" s="61">
        <f t="shared" si="13"/>
        <v>4.9241717791411048</v>
      </c>
      <c r="T59" s="61">
        <f t="shared" si="14"/>
        <v>6.5188627529153793</v>
      </c>
      <c r="U59" s="61">
        <f t="shared" si="15"/>
        <v>160.92046247383632</v>
      </c>
      <c r="V59" s="61">
        <f t="shared" si="7"/>
        <v>1.6081194557958736</v>
      </c>
      <c r="W59" s="61">
        <f t="shared" si="8"/>
        <v>39.697004883883181</v>
      </c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s="28" customFormat="1">
      <c r="A60" s="29" t="s">
        <v>213</v>
      </c>
      <c r="B60" s="29" t="s">
        <v>296</v>
      </c>
      <c r="C60" s="30" t="s">
        <v>302</v>
      </c>
      <c r="D60" s="29" t="s">
        <v>298</v>
      </c>
      <c r="E60" s="46">
        <v>0</v>
      </c>
      <c r="F60" s="39">
        <v>4.4719999999999995</v>
      </c>
      <c r="G60" s="31">
        <v>99.75</v>
      </c>
      <c r="H60" s="31">
        <v>201.28</v>
      </c>
      <c r="I60" s="31">
        <f t="shared" si="9"/>
        <v>196.7</v>
      </c>
      <c r="J60" s="34">
        <v>169.03</v>
      </c>
      <c r="K60" s="34">
        <v>10.61</v>
      </c>
      <c r="L60" s="34">
        <v>1.74</v>
      </c>
      <c r="M60" s="34">
        <v>12.11</v>
      </c>
      <c r="N60" s="34">
        <v>4.8600000000000003</v>
      </c>
      <c r="O60">
        <v>2.29</v>
      </c>
      <c r="P60" s="56">
        <f t="shared" si="10"/>
        <v>10.37</v>
      </c>
      <c r="Q60" s="56">
        <f t="shared" si="11"/>
        <v>3.12</v>
      </c>
      <c r="R60" s="61">
        <f t="shared" si="12"/>
        <v>50.166711668273877</v>
      </c>
      <c r="S60" s="61">
        <f t="shared" si="13"/>
        <v>3.1922082931533273</v>
      </c>
      <c r="T60" s="61">
        <f t="shared" si="14"/>
        <v>0</v>
      </c>
      <c r="U60" s="61">
        <f t="shared" si="15"/>
        <v>140.09110901665093</v>
      </c>
      <c r="V60" s="61">
        <f t="shared" si="7"/>
        <v>0</v>
      </c>
      <c r="W60" s="61">
        <f t="shared" si="8"/>
        <v>29.653629845261815</v>
      </c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s="28" customFormat="1">
      <c r="A61" s="29" t="s">
        <v>217</v>
      </c>
      <c r="B61" s="29" t="s">
        <v>296</v>
      </c>
      <c r="C61" s="30" t="s">
        <v>302</v>
      </c>
      <c r="D61" s="29" t="s">
        <v>298</v>
      </c>
      <c r="E61" s="46">
        <v>0</v>
      </c>
      <c r="F61" s="39">
        <v>4.141</v>
      </c>
      <c r="G61" s="31">
        <v>191.76</v>
      </c>
      <c r="H61" s="31">
        <v>306.98</v>
      </c>
      <c r="I61" s="31">
        <f t="shared" si="9"/>
        <v>302.40000000000003</v>
      </c>
      <c r="J61" s="34">
        <v>248.89</v>
      </c>
      <c r="K61" s="34">
        <v>10.98</v>
      </c>
      <c r="L61" s="34">
        <v>1.9</v>
      </c>
      <c r="M61" s="34">
        <v>11.4</v>
      </c>
      <c r="N61" s="34">
        <v>4.42</v>
      </c>
      <c r="O61">
        <v>2.29</v>
      </c>
      <c r="P61" s="56">
        <f t="shared" si="10"/>
        <v>9.5</v>
      </c>
      <c r="Q61" s="56">
        <f t="shared" si="11"/>
        <v>2.52</v>
      </c>
      <c r="R61" s="61">
        <f t="shared" si="12"/>
        <v>65.41389473684211</v>
      </c>
      <c r="S61" s="61">
        <f t="shared" si="13"/>
        <v>2.9125894736842106</v>
      </c>
      <c r="T61" s="61">
        <f t="shared" si="14"/>
        <v>0</v>
      </c>
      <c r="U61" s="61">
        <f t="shared" si="15"/>
        <v>142.17588978517941</v>
      </c>
      <c r="V61" s="61">
        <f t="shared" si="7"/>
        <v>0</v>
      </c>
      <c r="W61" s="61">
        <f t="shared" si="8"/>
        <v>39.241682230061571</v>
      </c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s="28" customFormat="1">
      <c r="A62" s="29" t="s">
        <v>221</v>
      </c>
      <c r="B62" s="29" t="s">
        <v>296</v>
      </c>
      <c r="C62" s="30" t="s">
        <v>302</v>
      </c>
      <c r="D62" s="29" t="s">
        <v>298</v>
      </c>
      <c r="E62" s="46">
        <v>0</v>
      </c>
      <c r="F62" s="39">
        <v>3.2280000000000002</v>
      </c>
      <c r="G62" s="31">
        <v>77.400000000000006</v>
      </c>
      <c r="H62" s="31">
        <v>143.60000000000002</v>
      </c>
      <c r="I62" s="31">
        <f t="shared" si="9"/>
        <v>139.02000000000001</v>
      </c>
      <c r="J62" s="34">
        <v>122.97</v>
      </c>
      <c r="K62" s="34">
        <v>10.44</v>
      </c>
      <c r="L62" s="34">
        <v>1.77</v>
      </c>
      <c r="M62" s="34">
        <v>11.4</v>
      </c>
      <c r="N62" s="34">
        <v>4.63</v>
      </c>
      <c r="O62">
        <v>2.29</v>
      </c>
      <c r="P62" s="56">
        <f t="shared" si="10"/>
        <v>9.6300000000000008</v>
      </c>
      <c r="Q62" s="56">
        <f t="shared" si="11"/>
        <v>2.86</v>
      </c>
      <c r="R62" s="61">
        <f t="shared" si="12"/>
        <v>35.840581516095533</v>
      </c>
      <c r="S62" s="61">
        <f t="shared" si="13"/>
        <v>3.1005607476635508</v>
      </c>
      <c r="T62" s="61">
        <f t="shared" si="14"/>
        <v>0</v>
      </c>
      <c r="U62" s="61">
        <f t="shared" si="15"/>
        <v>104.11020014468293</v>
      </c>
      <c r="V62" s="61">
        <f t="shared" si="7"/>
        <v>0</v>
      </c>
      <c r="W62" s="61">
        <f t="shared" si="8"/>
        <v>15.744177700179449</v>
      </c>
      <c r="X62" s="31"/>
      <c r="Y62" s="31"/>
      <c r="AA62" s="32"/>
      <c r="AB62" s="32"/>
      <c r="AC62" s="32"/>
      <c r="AF62" s="31"/>
      <c r="AH62" s="31"/>
      <c r="AI62" s="31"/>
      <c r="AJ62" s="31"/>
    </row>
    <row r="63" spans="1:39" s="28" customFormat="1">
      <c r="A63" s="29" t="s">
        <v>225</v>
      </c>
      <c r="B63" s="29" t="s">
        <v>296</v>
      </c>
      <c r="C63" s="30" t="s">
        <v>302</v>
      </c>
      <c r="D63" s="29" t="s">
        <v>298</v>
      </c>
      <c r="E63" s="39">
        <v>0.45100000000000001</v>
      </c>
      <c r="F63" s="39">
        <v>6.9249999999999998</v>
      </c>
      <c r="G63" s="31">
        <v>96.74</v>
      </c>
      <c r="H63" s="31">
        <v>195.89</v>
      </c>
      <c r="I63" s="31">
        <f t="shared" si="9"/>
        <v>191.30999999999997</v>
      </c>
      <c r="J63" s="34">
        <v>177.3</v>
      </c>
      <c r="K63" s="34">
        <v>10.56</v>
      </c>
      <c r="L63" s="34">
        <v>1.86</v>
      </c>
      <c r="M63" s="34">
        <v>11.49</v>
      </c>
      <c r="N63" s="34">
        <v>5.26</v>
      </c>
      <c r="O63">
        <v>2.29</v>
      </c>
      <c r="P63" s="56">
        <f t="shared" si="10"/>
        <v>9.6300000000000008</v>
      </c>
      <c r="Q63" s="56">
        <f t="shared" si="11"/>
        <v>3.3999999999999995</v>
      </c>
      <c r="R63" s="61">
        <f t="shared" si="12"/>
        <v>61.789615784008305</v>
      </c>
      <c r="S63" s="61">
        <f t="shared" si="13"/>
        <v>3.7283489096573201</v>
      </c>
      <c r="T63" s="61">
        <f t="shared" si="14"/>
        <v>12.096507352941179</v>
      </c>
      <c r="U63" s="61">
        <f t="shared" si="15"/>
        <v>185.73905414438508</v>
      </c>
      <c r="V63" s="61">
        <f t="shared" si="7"/>
        <v>3.1537491209563999</v>
      </c>
      <c r="W63" s="61">
        <f t="shared" si="8"/>
        <v>48.42508350914207</v>
      </c>
      <c r="X63" s="31"/>
      <c r="Y63" s="31"/>
      <c r="AA63" s="32"/>
      <c r="AB63" s="32"/>
      <c r="AC63" s="32"/>
      <c r="AF63" s="31"/>
      <c r="AH63" s="31"/>
      <c r="AI63" s="31"/>
      <c r="AJ63" s="31"/>
    </row>
    <row r="64" spans="1:39" s="28" customFormat="1">
      <c r="A64" s="29" t="s">
        <v>229</v>
      </c>
      <c r="B64" s="29" t="s">
        <v>296</v>
      </c>
      <c r="C64" s="30" t="s">
        <v>302</v>
      </c>
      <c r="D64" s="29" t="s">
        <v>298</v>
      </c>
      <c r="E64" s="39">
        <v>0.51400000000000001</v>
      </c>
      <c r="F64" s="39">
        <v>12.027000000000001</v>
      </c>
      <c r="G64" s="31">
        <v>82</v>
      </c>
      <c r="H64" s="31">
        <v>181.17000000000002</v>
      </c>
      <c r="I64" s="31">
        <f t="shared" si="9"/>
        <v>176.59</v>
      </c>
      <c r="J64" s="34">
        <v>155.35</v>
      </c>
      <c r="K64" s="34">
        <v>10.41</v>
      </c>
      <c r="L64" s="34">
        <v>1.94</v>
      </c>
      <c r="M64" s="34">
        <v>11.25</v>
      </c>
      <c r="N64" s="34">
        <v>4.87</v>
      </c>
      <c r="O64">
        <v>2.29</v>
      </c>
      <c r="P64" s="56">
        <f t="shared" si="10"/>
        <v>9.31</v>
      </c>
      <c r="Q64" s="56">
        <f t="shared" si="11"/>
        <v>2.93</v>
      </c>
      <c r="R64" s="61">
        <f t="shared" si="12"/>
        <v>48.170332975295388</v>
      </c>
      <c r="S64" s="61">
        <f t="shared" si="13"/>
        <v>3.2761868958109557</v>
      </c>
      <c r="T64" s="61">
        <f t="shared" si="14"/>
        <v>15.688970634038551</v>
      </c>
      <c r="U64" s="61">
        <f t="shared" si="15"/>
        <v>367.10359886299938</v>
      </c>
      <c r="V64" s="61">
        <f t="shared" si="7"/>
        <v>3.1887887741825662</v>
      </c>
      <c r="W64" s="61">
        <f t="shared" si="8"/>
        <v>74.613934994345769</v>
      </c>
      <c r="X64" s="31"/>
      <c r="Y64" s="31"/>
      <c r="AA64" s="32"/>
      <c r="AB64" s="32"/>
      <c r="AC64" s="32"/>
      <c r="AF64" s="31"/>
      <c r="AH64" s="31"/>
      <c r="AI64" s="31"/>
      <c r="AJ64" s="31"/>
    </row>
    <row r="65" spans="1:36" s="28" customFormat="1">
      <c r="A65" s="29" t="s">
        <v>303</v>
      </c>
      <c r="B65" s="29" t="s">
        <v>296</v>
      </c>
      <c r="C65" s="30" t="s">
        <v>302</v>
      </c>
      <c r="D65" s="29" t="s">
        <v>298</v>
      </c>
      <c r="E65" s="39">
        <v>0</v>
      </c>
      <c r="F65" s="39">
        <v>5.3089999999999993</v>
      </c>
      <c r="G65" s="31">
        <v>115.26</v>
      </c>
      <c r="H65" s="31">
        <v>218.02</v>
      </c>
      <c r="I65" s="31">
        <f t="shared" si="9"/>
        <v>213.44</v>
      </c>
      <c r="J65" s="34">
        <v>155.75</v>
      </c>
      <c r="K65" s="34">
        <v>10.06</v>
      </c>
      <c r="L65" s="34">
        <v>1.69</v>
      </c>
      <c r="M65" s="34">
        <v>12.1</v>
      </c>
      <c r="N65" s="34">
        <v>5.31</v>
      </c>
      <c r="O65">
        <v>2.29</v>
      </c>
      <c r="P65" s="56">
        <f t="shared" si="10"/>
        <v>10.41</v>
      </c>
      <c r="Q65" s="56">
        <f t="shared" si="11"/>
        <v>3.6199999999999997</v>
      </c>
      <c r="R65" s="61">
        <f t="shared" si="12"/>
        <v>53.3645725264169</v>
      </c>
      <c r="S65" s="61">
        <f t="shared" si="13"/>
        <v>3.4982901056676274</v>
      </c>
      <c r="T65" s="61">
        <f t="shared" si="14"/>
        <v>0</v>
      </c>
      <c r="U65" s="61">
        <f t="shared" si="15"/>
        <v>151.75985523324141</v>
      </c>
      <c r="V65" s="61">
        <f t="shared" si="7"/>
        <v>0</v>
      </c>
      <c r="W65" s="61">
        <f t="shared" si="8"/>
        <v>34.171307178028862</v>
      </c>
      <c r="X65" s="31"/>
      <c r="Y65" s="31"/>
      <c r="AA65" s="32"/>
      <c r="AB65" s="32"/>
      <c r="AC65" s="32"/>
      <c r="AF65" s="31"/>
      <c r="AH65" s="31"/>
      <c r="AI65" s="31"/>
      <c r="AJ65" s="31"/>
    </row>
    <row r="66" spans="1:36" s="28" customFormat="1">
      <c r="A66" s="29" t="s">
        <v>237</v>
      </c>
      <c r="B66" s="29" t="s">
        <v>296</v>
      </c>
      <c r="C66" s="30" t="s">
        <v>302</v>
      </c>
      <c r="D66" s="29" t="s">
        <v>298</v>
      </c>
      <c r="E66" s="39">
        <v>0</v>
      </c>
      <c r="F66" s="39">
        <v>2.117</v>
      </c>
      <c r="G66" s="31">
        <v>197.76</v>
      </c>
      <c r="H66" s="31">
        <v>333.09000000000003</v>
      </c>
      <c r="I66" s="31">
        <f t="shared" si="9"/>
        <v>328.51000000000005</v>
      </c>
      <c r="J66" s="34">
        <v>233.43</v>
      </c>
      <c r="K66" s="34">
        <v>10.3</v>
      </c>
      <c r="L66" s="34">
        <v>1.71</v>
      </c>
      <c r="M66" s="34">
        <v>11.08</v>
      </c>
      <c r="N66" s="34">
        <v>4.83</v>
      </c>
      <c r="O66">
        <v>2.29</v>
      </c>
      <c r="P66" s="56">
        <f t="shared" si="10"/>
        <v>9.370000000000001</v>
      </c>
      <c r="Q66" s="56">
        <f t="shared" si="11"/>
        <v>3.12</v>
      </c>
      <c r="R66" s="61">
        <f t="shared" si="12"/>
        <v>76.964439701173958</v>
      </c>
      <c r="S66" s="61">
        <f t="shared" si="13"/>
        <v>3.429669156883671</v>
      </c>
      <c r="T66" s="61">
        <f t="shared" si="14"/>
        <v>0</v>
      </c>
      <c r="U66" s="61">
        <f t="shared" si="15"/>
        <v>61.72607045058502</v>
      </c>
      <c r="V66" s="61">
        <f t="shared" si="7"/>
        <v>0</v>
      </c>
      <c r="W66" s="61">
        <f t="shared" si="8"/>
        <v>20.045200114702393</v>
      </c>
      <c r="X66" s="31"/>
      <c r="Y66" s="31"/>
      <c r="AA66" s="32"/>
      <c r="AB66" s="32"/>
      <c r="AC66" s="32"/>
      <c r="AF66" s="31"/>
      <c r="AH66" s="31"/>
      <c r="AI66" s="31"/>
      <c r="AJ66" s="31"/>
    </row>
    <row r="67" spans="1:36" s="28" customFormat="1">
      <c r="A67" s="29" t="s">
        <v>241</v>
      </c>
      <c r="B67" s="29" t="s">
        <v>296</v>
      </c>
      <c r="C67" s="30" t="s">
        <v>302</v>
      </c>
      <c r="D67" s="29" t="s">
        <v>298</v>
      </c>
      <c r="E67" s="39">
        <v>0.33800000000000002</v>
      </c>
      <c r="F67" s="39">
        <v>7.2959999999999994</v>
      </c>
      <c r="G67" s="31">
        <v>70.14</v>
      </c>
      <c r="H67" s="31">
        <v>184.7</v>
      </c>
      <c r="I67" s="31">
        <f t="shared" si="9"/>
        <v>180.11999999999998</v>
      </c>
      <c r="J67" s="34">
        <v>130.22999999999999</v>
      </c>
      <c r="K67" s="34">
        <v>10.11</v>
      </c>
      <c r="L67" s="34">
        <v>1.85</v>
      </c>
      <c r="M67" s="34">
        <v>10.64</v>
      </c>
      <c r="N67" s="34">
        <v>6.4</v>
      </c>
      <c r="O67">
        <v>2.29</v>
      </c>
      <c r="P67" s="56">
        <f t="shared" si="10"/>
        <v>8.7900000000000009</v>
      </c>
      <c r="Q67" s="56">
        <f t="shared" si="11"/>
        <v>4.5500000000000007</v>
      </c>
      <c r="R67" s="61">
        <f t="shared" si="12"/>
        <v>66.226052332195678</v>
      </c>
      <c r="S67" s="61">
        <f t="shared" si="13"/>
        <v>5.2332764505119451</v>
      </c>
      <c r="T67" s="61">
        <f t="shared" si="14"/>
        <v>6.4586689275116589</v>
      </c>
      <c r="U67" s="61">
        <f t="shared" si="15"/>
        <v>139.41552809208596</v>
      </c>
      <c r="V67" s="61">
        <f t="shared" si="7"/>
        <v>1.8047769889861318</v>
      </c>
      <c r="W67" s="61">
        <f t="shared" si="8"/>
        <v>38.957552993026084</v>
      </c>
      <c r="X67" s="31"/>
      <c r="Y67" s="31"/>
      <c r="AA67" s="32"/>
      <c r="AB67" s="32"/>
      <c r="AC67" s="32"/>
      <c r="AF67" s="31"/>
      <c r="AH67" s="31"/>
      <c r="AI67" s="31"/>
      <c r="AJ67" s="31"/>
    </row>
    <row r="68" spans="1:36" s="28" customFormat="1">
      <c r="A68" s="29" t="s">
        <v>245</v>
      </c>
      <c r="B68" s="29" t="s">
        <v>296</v>
      </c>
      <c r="C68" s="30" t="s">
        <v>302</v>
      </c>
      <c r="D68" s="29" t="s">
        <v>298</v>
      </c>
      <c r="E68" s="39">
        <v>0</v>
      </c>
      <c r="F68" s="39">
        <v>2.9820000000000002</v>
      </c>
      <c r="G68" s="31">
        <v>82.37</v>
      </c>
      <c r="H68" s="31">
        <v>272.43</v>
      </c>
      <c r="I68" s="31">
        <f t="shared" si="9"/>
        <v>267.85000000000002</v>
      </c>
      <c r="J68" s="34">
        <v>192.63</v>
      </c>
      <c r="K68" s="34">
        <v>10.119999999999999</v>
      </c>
      <c r="L68" s="34">
        <v>1.74</v>
      </c>
      <c r="M68" s="34">
        <v>11.49</v>
      </c>
      <c r="N68" s="34">
        <v>5.12</v>
      </c>
      <c r="O68">
        <v>2.29</v>
      </c>
      <c r="P68" s="56">
        <f t="shared" si="10"/>
        <v>9.75</v>
      </c>
      <c r="Q68" s="56">
        <f t="shared" si="11"/>
        <v>3.38</v>
      </c>
      <c r="R68" s="61">
        <f t="shared" si="12"/>
        <v>65.984533333333331</v>
      </c>
      <c r="S68" s="61">
        <f t="shared" si="13"/>
        <v>3.5082666666666662</v>
      </c>
      <c r="T68" s="61">
        <f t="shared" si="14"/>
        <v>0</v>
      </c>
      <c r="U68" s="61">
        <f t="shared" si="15"/>
        <v>84.99923989054426</v>
      </c>
      <c r="V68" s="61">
        <f t="shared" si="7"/>
        <v>0</v>
      </c>
      <c r="W68" s="61">
        <f t="shared" si="8"/>
        <v>23.665127332766303</v>
      </c>
      <c r="X68" s="31"/>
      <c r="Y68" s="31"/>
      <c r="AA68" s="32"/>
      <c r="AB68" s="32"/>
      <c r="AC68" s="32"/>
      <c r="AF68" s="31"/>
      <c r="AH68" s="31"/>
      <c r="AI68" s="31"/>
      <c r="AJ68" s="31"/>
    </row>
    <row r="69" spans="1:36" s="28" customFormat="1">
      <c r="A69" s="29" t="s">
        <v>249</v>
      </c>
      <c r="B69" s="29" t="s">
        <v>296</v>
      </c>
      <c r="C69" s="30" t="s">
        <v>302</v>
      </c>
      <c r="D69" s="29" t="s">
        <v>298</v>
      </c>
      <c r="E69" s="39">
        <v>0.14000000000000001</v>
      </c>
      <c r="F69" s="39">
        <v>8.15</v>
      </c>
      <c r="G69" s="31">
        <v>111.71</v>
      </c>
      <c r="H69" s="31">
        <v>190.98</v>
      </c>
      <c r="I69" s="31">
        <f t="shared" ref="I69:I100" si="16">H69-($Q$1*2)</f>
        <v>186.39999999999998</v>
      </c>
      <c r="J69" s="34">
        <v>146.37</v>
      </c>
      <c r="K69" s="34">
        <v>10.210000000000001</v>
      </c>
      <c r="L69" s="34">
        <v>1.8</v>
      </c>
      <c r="M69" s="34">
        <v>11.71</v>
      </c>
      <c r="N69" s="34">
        <v>4.84</v>
      </c>
      <c r="O69">
        <v>2.29</v>
      </c>
      <c r="P69" s="56">
        <f t="shared" ref="P69:P100" si="17">$M69-$L69</f>
        <v>9.91</v>
      </c>
      <c r="Q69" s="56">
        <f t="shared" ref="Q69:Q100" si="18">$N69-$L69</f>
        <v>3.04</v>
      </c>
      <c r="R69" s="61">
        <f t="shared" ref="R69:R100" si="19">($J69-$Q$1)*$Q69/$P69</f>
        <v>44.198102926337036</v>
      </c>
      <c r="S69" s="61">
        <f t="shared" ref="S69:S100" si="20">$K69*$Q69/$P69</f>
        <v>3.1320282542885978</v>
      </c>
      <c r="T69" s="61">
        <f t="shared" ref="T69:T100" si="21">($E69*$Q$2/$S69)*1000</f>
        <v>4.4699469044796123</v>
      </c>
      <c r="U69" s="61">
        <f t="shared" ref="U69:U100" si="22">($F69*$Q$2/$S69)*1000</f>
        <v>260.2147662250631</v>
      </c>
      <c r="V69" s="61">
        <f t="shared" si="7"/>
        <v>0.83359988759262249</v>
      </c>
      <c r="W69" s="61">
        <f t="shared" si="8"/>
        <v>48.527422027713371</v>
      </c>
      <c r="X69" s="31"/>
      <c r="Y69" s="31"/>
      <c r="AA69" s="32"/>
      <c r="AB69" s="32"/>
      <c r="AC69" s="32"/>
      <c r="AF69" s="31"/>
      <c r="AH69" s="31"/>
      <c r="AI69" s="31"/>
      <c r="AJ69" s="31"/>
    </row>
    <row r="70" spans="1:36" s="28" customFormat="1">
      <c r="A70" s="29" t="s">
        <v>253</v>
      </c>
      <c r="B70" s="29" t="s">
        <v>296</v>
      </c>
      <c r="C70" s="30" t="s">
        <v>302</v>
      </c>
      <c r="D70" s="29" t="s">
        <v>298</v>
      </c>
      <c r="E70" s="39">
        <v>0.249</v>
      </c>
      <c r="F70" s="39">
        <v>6.9429999999999996</v>
      </c>
      <c r="G70" s="31">
        <v>107.37</v>
      </c>
      <c r="H70" s="31">
        <v>168.9</v>
      </c>
      <c r="I70" s="31">
        <f t="shared" si="16"/>
        <v>164.32</v>
      </c>
      <c r="J70" s="34">
        <v>134.65</v>
      </c>
      <c r="K70" s="34">
        <v>10.27</v>
      </c>
      <c r="L70" s="34">
        <v>1.83</v>
      </c>
      <c r="M70" s="34">
        <v>9.66</v>
      </c>
      <c r="N70" s="34">
        <v>5.82</v>
      </c>
      <c r="O70">
        <v>2.29</v>
      </c>
      <c r="P70" s="56">
        <f t="shared" si="17"/>
        <v>7.83</v>
      </c>
      <c r="Q70" s="56">
        <f t="shared" si="18"/>
        <v>3.99</v>
      </c>
      <c r="R70" s="61">
        <f t="shared" si="19"/>
        <v>67.447816091954039</v>
      </c>
      <c r="S70" s="61">
        <f t="shared" si="20"/>
        <v>5.2333716475095784</v>
      </c>
      <c r="T70" s="61">
        <f t="shared" si="21"/>
        <v>4.7579269497990353</v>
      </c>
      <c r="U70" s="61">
        <f t="shared" si="22"/>
        <v>132.66781852391446</v>
      </c>
      <c r="V70" s="61">
        <f t="shared" ref="V70:V133" si="23">(T70*R70)/237</f>
        <v>1.3540581514303678</v>
      </c>
      <c r="W70" s="61">
        <f t="shared" ref="W70:W133" si="24">(U70*R70)/237</f>
        <v>37.755926688277277</v>
      </c>
      <c r="X70" s="31"/>
      <c r="Y70" s="31"/>
      <c r="AA70" s="32"/>
      <c r="AB70" s="32"/>
      <c r="AC70" s="32"/>
      <c r="AF70" s="31"/>
      <c r="AH70" s="31"/>
      <c r="AI70" s="31"/>
      <c r="AJ70" s="31"/>
    </row>
    <row r="71" spans="1:36" s="28" customFormat="1">
      <c r="A71" s="29" t="s">
        <v>307</v>
      </c>
      <c r="B71" s="29" t="s">
        <v>296</v>
      </c>
      <c r="C71" s="30" t="s">
        <v>302</v>
      </c>
      <c r="D71" s="29" t="s">
        <v>298</v>
      </c>
      <c r="E71" s="67">
        <v>0.113</v>
      </c>
      <c r="F71" s="67">
        <v>7.5179999999999998</v>
      </c>
      <c r="G71" s="31">
        <v>61.36</v>
      </c>
      <c r="H71" s="31">
        <v>127.33</v>
      </c>
      <c r="I71" s="31">
        <f t="shared" si="16"/>
        <v>122.75</v>
      </c>
      <c r="J71" s="34">
        <v>86.36</v>
      </c>
      <c r="K71" s="34">
        <v>11</v>
      </c>
      <c r="L71" s="34">
        <v>1.7</v>
      </c>
      <c r="M71" s="34">
        <v>11.93</v>
      </c>
      <c r="N71" s="34">
        <v>6.2</v>
      </c>
      <c r="O71">
        <v>2.29</v>
      </c>
      <c r="P71" s="56">
        <f t="shared" si="17"/>
        <v>10.23</v>
      </c>
      <c r="Q71" s="56">
        <f t="shared" si="18"/>
        <v>4.5</v>
      </c>
      <c r="R71" s="61">
        <f t="shared" si="19"/>
        <v>36.980938416422283</v>
      </c>
      <c r="S71" s="61">
        <f t="shared" si="20"/>
        <v>4.838709677419355</v>
      </c>
      <c r="T71" s="61">
        <f t="shared" si="21"/>
        <v>2.3353333333333333</v>
      </c>
      <c r="U71" s="61">
        <f t="shared" si="22"/>
        <v>155.37200000000001</v>
      </c>
      <c r="V71" s="61">
        <f t="shared" si="23"/>
        <v>0.36440007671653235</v>
      </c>
      <c r="W71" s="61">
        <f t="shared" si="24"/>
        <v>24.243891829689296</v>
      </c>
      <c r="X71" s="31"/>
      <c r="Y71" s="31"/>
      <c r="AA71" s="32"/>
      <c r="AB71" s="32"/>
      <c r="AC71" s="32"/>
      <c r="AF71" s="31"/>
      <c r="AH71" s="31"/>
      <c r="AI71" s="31"/>
      <c r="AJ71" s="31"/>
    </row>
    <row r="72" spans="1:36" s="28" customFormat="1">
      <c r="A72" s="29" t="s">
        <v>308</v>
      </c>
      <c r="B72" s="29" t="s">
        <v>296</v>
      </c>
      <c r="C72" s="30" t="s">
        <v>302</v>
      </c>
      <c r="D72" s="29" t="s">
        <v>298</v>
      </c>
      <c r="E72" s="67">
        <v>0.13400000000000001</v>
      </c>
      <c r="F72" s="67">
        <v>3.355</v>
      </c>
      <c r="G72" s="31">
        <v>82.36</v>
      </c>
      <c r="H72" s="31">
        <v>162.06</v>
      </c>
      <c r="I72" s="31">
        <f t="shared" si="16"/>
        <v>157.47999999999999</v>
      </c>
      <c r="J72" s="34">
        <v>94.21</v>
      </c>
      <c r="K72" s="34">
        <v>10.34</v>
      </c>
      <c r="L72" s="34">
        <v>1.89</v>
      </c>
      <c r="M72" s="34">
        <v>11.74</v>
      </c>
      <c r="N72" s="34">
        <v>4.7699999999999996</v>
      </c>
      <c r="O72">
        <v>2.29</v>
      </c>
      <c r="P72" s="56">
        <f t="shared" si="17"/>
        <v>9.85</v>
      </c>
      <c r="Q72" s="56">
        <f t="shared" si="18"/>
        <v>2.88</v>
      </c>
      <c r="R72" s="61">
        <f t="shared" si="19"/>
        <v>26.876101522842635</v>
      </c>
      <c r="S72" s="61">
        <f t="shared" si="20"/>
        <v>3.0232690355329952</v>
      </c>
      <c r="T72" s="61">
        <f t="shared" si="21"/>
        <v>4.4322883086180962</v>
      </c>
      <c r="U72" s="61">
        <f t="shared" si="22"/>
        <v>110.97259160756501</v>
      </c>
      <c r="V72" s="61">
        <f t="shared" si="23"/>
        <v>0.5026271331684744</v>
      </c>
      <c r="W72" s="61">
        <f t="shared" si="24"/>
        <v>12.584433072986799</v>
      </c>
      <c r="X72" s="31"/>
      <c r="Y72" s="31"/>
      <c r="AA72" s="32"/>
      <c r="AB72" s="32"/>
      <c r="AC72" s="32"/>
      <c r="AF72" s="31"/>
      <c r="AH72" s="31"/>
      <c r="AI72" s="31"/>
      <c r="AJ72" s="31"/>
    </row>
    <row r="73" spans="1:36" s="28" customFormat="1">
      <c r="A73" s="29" t="s">
        <v>309</v>
      </c>
      <c r="B73" s="29" t="s">
        <v>296</v>
      </c>
      <c r="C73" s="30" t="s">
        <v>302</v>
      </c>
      <c r="D73" s="29" t="s">
        <v>298</v>
      </c>
      <c r="E73" s="67">
        <v>0.161</v>
      </c>
      <c r="F73" s="67">
        <v>3.1429999999999998</v>
      </c>
      <c r="G73" s="31">
        <v>157.31</v>
      </c>
      <c r="H73" s="31">
        <v>174.5</v>
      </c>
      <c r="I73" s="31">
        <f t="shared" si="16"/>
        <v>169.92</v>
      </c>
      <c r="J73" s="34">
        <v>99.23</v>
      </c>
      <c r="K73" s="34">
        <v>10.27</v>
      </c>
      <c r="L73" s="34">
        <v>1.78</v>
      </c>
      <c r="M73" s="34">
        <v>12.38</v>
      </c>
      <c r="N73" s="34">
        <v>5.03</v>
      </c>
      <c r="O73">
        <v>2.29</v>
      </c>
      <c r="P73" s="56">
        <f t="shared" si="17"/>
        <v>10.600000000000001</v>
      </c>
      <c r="Q73" s="56">
        <f t="shared" si="18"/>
        <v>3.25</v>
      </c>
      <c r="R73" s="61">
        <f t="shared" si="19"/>
        <v>29.72216981132075</v>
      </c>
      <c r="S73" s="61">
        <f t="shared" si="20"/>
        <v>3.1488207547169806</v>
      </c>
      <c r="T73" s="61">
        <f t="shared" si="21"/>
        <v>5.11302524155494</v>
      </c>
      <c r="U73" s="61">
        <f t="shared" si="22"/>
        <v>99.815144932963847</v>
      </c>
      <c r="V73" s="61">
        <f t="shared" si="23"/>
        <v>0.64122449147284899</v>
      </c>
      <c r="W73" s="61">
        <f t="shared" si="24"/>
        <v>12.517817246578664</v>
      </c>
      <c r="X73" s="31"/>
      <c r="Y73" s="31"/>
      <c r="AA73" s="32"/>
      <c r="AB73" s="32"/>
      <c r="AC73" s="32"/>
      <c r="AF73" s="31"/>
      <c r="AH73" s="31"/>
      <c r="AI73" s="31"/>
      <c r="AJ73" s="31"/>
    </row>
    <row r="74" spans="1:36" s="28" customFormat="1">
      <c r="A74" s="29" t="s">
        <v>310</v>
      </c>
      <c r="B74" s="29" t="s">
        <v>296</v>
      </c>
      <c r="C74" s="30" t="s">
        <v>302</v>
      </c>
      <c r="D74" s="29" t="s">
        <v>298</v>
      </c>
      <c r="E74" s="67">
        <v>0.158</v>
      </c>
      <c r="F74" s="67">
        <v>6.1440000000000001</v>
      </c>
      <c r="G74" s="31">
        <v>36.71</v>
      </c>
      <c r="H74" s="31">
        <v>111.03999999999999</v>
      </c>
      <c r="I74" s="31">
        <f t="shared" si="16"/>
        <v>106.46</v>
      </c>
      <c r="J74" s="34">
        <v>85.1</v>
      </c>
      <c r="K74" s="34">
        <v>10.3</v>
      </c>
      <c r="L74" s="34">
        <v>1.8</v>
      </c>
      <c r="M74" s="34">
        <v>11.27</v>
      </c>
      <c r="N74" s="34">
        <v>4.09</v>
      </c>
      <c r="O74">
        <v>2.29</v>
      </c>
      <c r="P74" s="56">
        <f t="shared" si="17"/>
        <v>9.4699999999999989</v>
      </c>
      <c r="Q74" s="56">
        <f t="shared" si="18"/>
        <v>2.29</v>
      </c>
      <c r="R74" s="61">
        <f t="shared" si="19"/>
        <v>20.024804646251322</v>
      </c>
      <c r="S74" s="61">
        <f t="shared" si="20"/>
        <v>2.4907074973600851</v>
      </c>
      <c r="T74" s="61">
        <f t="shared" si="21"/>
        <v>6.3435790901767914</v>
      </c>
      <c r="U74" s="61">
        <f t="shared" si="22"/>
        <v>246.67689829143168</v>
      </c>
      <c r="V74" s="61">
        <f t="shared" si="23"/>
        <v>0.53598705501618127</v>
      </c>
      <c r="W74" s="61">
        <f t="shared" si="24"/>
        <v>20.842433329236819</v>
      </c>
      <c r="X74" s="31"/>
      <c r="Y74" s="31"/>
      <c r="AA74" s="32"/>
      <c r="AB74" s="32"/>
      <c r="AC74" s="32"/>
      <c r="AF74" s="31"/>
      <c r="AH74" s="31"/>
      <c r="AI74" s="31"/>
      <c r="AJ74" s="31"/>
    </row>
    <row r="75" spans="1:36" s="28" customFormat="1">
      <c r="A75" s="29" t="s">
        <v>311</v>
      </c>
      <c r="B75" s="29" t="s">
        <v>296</v>
      </c>
      <c r="C75" s="30" t="s">
        <v>302</v>
      </c>
      <c r="D75" s="29" t="s">
        <v>298</v>
      </c>
      <c r="E75" s="67">
        <v>0.26</v>
      </c>
      <c r="F75" s="67">
        <v>3.4409999999999998</v>
      </c>
      <c r="G75" s="31">
        <v>108.97</v>
      </c>
      <c r="H75" s="31">
        <v>217.62</v>
      </c>
      <c r="I75" s="31">
        <f t="shared" si="16"/>
        <v>213.04</v>
      </c>
      <c r="J75" s="34">
        <v>176.79</v>
      </c>
      <c r="K75" s="34">
        <v>10.039999999999999</v>
      </c>
      <c r="L75" s="34">
        <v>1.77</v>
      </c>
      <c r="M75" s="34">
        <v>11.93</v>
      </c>
      <c r="N75" s="34">
        <v>5.0599999999999996</v>
      </c>
      <c r="O75">
        <v>2.29</v>
      </c>
      <c r="P75" s="56">
        <f t="shared" si="17"/>
        <v>10.16</v>
      </c>
      <c r="Q75" s="56">
        <f t="shared" si="18"/>
        <v>3.2899999999999996</v>
      </c>
      <c r="R75" s="61">
        <f t="shared" si="19"/>
        <v>56.506397637795267</v>
      </c>
      <c r="S75" s="61">
        <f t="shared" si="20"/>
        <v>3.2511417322834637</v>
      </c>
      <c r="T75" s="61">
        <f t="shared" si="21"/>
        <v>7.9971905690308702</v>
      </c>
      <c r="U75" s="61">
        <f t="shared" si="22"/>
        <v>105.83974133859701</v>
      </c>
      <c r="V75" s="61">
        <f t="shared" si="23"/>
        <v>1.9067191151007787</v>
      </c>
      <c r="W75" s="61">
        <f t="shared" si="24"/>
        <v>25.234694134852994</v>
      </c>
      <c r="X75" s="31"/>
      <c r="Y75" s="31"/>
      <c r="AA75" s="32"/>
      <c r="AB75" s="32"/>
      <c r="AC75" s="32"/>
      <c r="AF75" s="31"/>
      <c r="AH75" s="31"/>
      <c r="AI75" s="31"/>
      <c r="AJ75" s="31"/>
    </row>
    <row r="76" spans="1:36" s="28" customFormat="1">
      <c r="A76" s="29" t="s">
        <v>270</v>
      </c>
      <c r="B76" s="29" t="s">
        <v>296</v>
      </c>
      <c r="C76" s="30" t="s">
        <v>302</v>
      </c>
      <c r="D76" s="29" t="s">
        <v>298</v>
      </c>
      <c r="E76" s="67">
        <v>0.24099999999999999</v>
      </c>
      <c r="F76" s="67">
        <v>6.5549999999999997</v>
      </c>
      <c r="G76" s="31">
        <v>82.55</v>
      </c>
      <c r="H76" s="31">
        <v>168.26999999999998</v>
      </c>
      <c r="I76" s="31">
        <f t="shared" si="16"/>
        <v>163.68999999999997</v>
      </c>
      <c r="J76" s="34">
        <v>104.01</v>
      </c>
      <c r="K76" s="34">
        <v>10.220000000000001</v>
      </c>
      <c r="L76" s="34">
        <v>1.79</v>
      </c>
      <c r="M76" s="34">
        <v>11.73</v>
      </c>
      <c r="N76" s="34">
        <v>4.6399999999999997</v>
      </c>
      <c r="O76">
        <v>2.29</v>
      </c>
      <c r="P76" s="56">
        <f t="shared" si="17"/>
        <v>9.9400000000000013</v>
      </c>
      <c r="Q76" s="56">
        <f t="shared" si="18"/>
        <v>2.8499999999999996</v>
      </c>
      <c r="R76" s="61">
        <f t="shared" si="19"/>
        <v>29.165191146881284</v>
      </c>
      <c r="S76" s="61">
        <f t="shared" si="20"/>
        <v>2.9302816901408444</v>
      </c>
      <c r="T76" s="61">
        <f t="shared" si="21"/>
        <v>8.2244652727709706</v>
      </c>
      <c r="U76" s="61">
        <f t="shared" si="22"/>
        <v>223.69863013698634</v>
      </c>
      <c r="V76" s="61">
        <f t="shared" si="23"/>
        <v>1.0121016951951582</v>
      </c>
      <c r="W76" s="61">
        <f t="shared" si="24"/>
        <v>27.52832619088905</v>
      </c>
      <c r="X76" s="31"/>
      <c r="Y76" s="31"/>
      <c r="AA76" s="32"/>
      <c r="AB76" s="32"/>
      <c r="AC76" s="32"/>
      <c r="AF76" s="31"/>
      <c r="AH76" s="31"/>
      <c r="AI76" s="31"/>
      <c r="AJ76" s="31"/>
    </row>
    <row r="77" spans="1:36" s="28" customFormat="1">
      <c r="A77" s="29" t="s">
        <v>17</v>
      </c>
      <c r="B77" s="30" t="s">
        <v>296</v>
      </c>
      <c r="C77" s="30" t="s">
        <v>302</v>
      </c>
      <c r="D77" s="29" t="s">
        <v>301</v>
      </c>
      <c r="E77" s="46">
        <v>0.28099999999999997</v>
      </c>
      <c r="F77" s="46">
        <v>0.8909999999999999</v>
      </c>
      <c r="G77" s="31">
        <v>168.7</v>
      </c>
      <c r="H77" s="31">
        <v>456.7</v>
      </c>
      <c r="I77" s="31">
        <f t="shared" si="16"/>
        <v>452.12</v>
      </c>
      <c r="J77" s="34">
        <v>216.85</v>
      </c>
      <c r="K77" s="34">
        <v>10</v>
      </c>
      <c r="L77" s="34">
        <v>1.73</v>
      </c>
      <c r="M77" s="34">
        <v>14.07</v>
      </c>
      <c r="N77" s="34">
        <v>10.85</v>
      </c>
      <c r="O77">
        <v>2.29</v>
      </c>
      <c r="P77" s="56">
        <f t="shared" si="17"/>
        <v>12.34</v>
      </c>
      <c r="Q77" s="56">
        <f t="shared" si="18"/>
        <v>9.1199999999999992</v>
      </c>
      <c r="R77" s="61">
        <f t="shared" si="19"/>
        <v>158.57270664505671</v>
      </c>
      <c r="S77" s="61">
        <f t="shared" si="20"/>
        <v>7.3905996758508907</v>
      </c>
      <c r="T77" s="61">
        <f t="shared" si="21"/>
        <v>3.8021271929824567</v>
      </c>
      <c r="U77" s="61">
        <f t="shared" si="22"/>
        <v>12.055855263157895</v>
      </c>
      <c r="V77" s="61">
        <f t="shared" si="23"/>
        <v>2.5439392405063295</v>
      </c>
      <c r="W77" s="61">
        <f t="shared" si="24"/>
        <v>8.0663696202531643</v>
      </c>
      <c r="X77" s="29"/>
      <c r="Y77" s="31"/>
      <c r="Z77" s="31"/>
      <c r="AA77" s="29"/>
    </row>
    <row r="78" spans="1:36" s="28" customFormat="1">
      <c r="A78" s="29" t="s">
        <v>20</v>
      </c>
      <c r="B78" s="30" t="s">
        <v>296</v>
      </c>
      <c r="C78" s="30" t="s">
        <v>302</v>
      </c>
      <c r="D78" s="29" t="s">
        <v>301</v>
      </c>
      <c r="E78" s="46">
        <v>0.36499999999999999</v>
      </c>
      <c r="F78" s="46">
        <v>0.80799999999999994</v>
      </c>
      <c r="G78" s="31">
        <v>144.52000000000001</v>
      </c>
      <c r="H78" s="31">
        <v>384.1</v>
      </c>
      <c r="I78" s="31">
        <f t="shared" si="16"/>
        <v>379.52000000000004</v>
      </c>
      <c r="J78" s="34">
        <v>272.08</v>
      </c>
      <c r="K78" s="34">
        <v>10.9</v>
      </c>
      <c r="L78" s="34">
        <v>1.81</v>
      </c>
      <c r="M78" s="34">
        <v>11.97</v>
      </c>
      <c r="N78" s="34">
        <v>9.09</v>
      </c>
      <c r="O78">
        <v>2.29</v>
      </c>
      <c r="P78" s="56">
        <f t="shared" si="17"/>
        <v>10.16</v>
      </c>
      <c r="Q78" s="56">
        <f t="shared" si="18"/>
        <v>7.2799999999999994</v>
      </c>
      <c r="R78" s="61">
        <f t="shared" si="19"/>
        <v>193.31409448818894</v>
      </c>
      <c r="S78" s="61">
        <f t="shared" si="20"/>
        <v>7.81023622047244</v>
      </c>
      <c r="T78" s="61">
        <f t="shared" si="21"/>
        <v>4.6733541687670126</v>
      </c>
      <c r="U78" s="61">
        <f t="shared" si="22"/>
        <v>10.345397721544511</v>
      </c>
      <c r="V78" s="61">
        <f t="shared" si="23"/>
        <v>3.8119207989780506</v>
      </c>
      <c r="W78" s="61">
        <f t="shared" si="24"/>
        <v>8.4384438508883974</v>
      </c>
      <c r="X78" s="29"/>
      <c r="Y78" s="31"/>
      <c r="Z78" s="31"/>
      <c r="AA78" s="29"/>
    </row>
    <row r="79" spans="1:36" s="28" customFormat="1">
      <c r="A79" s="29" t="s">
        <v>23</v>
      </c>
      <c r="B79" s="30" t="s">
        <v>296</v>
      </c>
      <c r="C79" s="30" t="s">
        <v>302</v>
      </c>
      <c r="D79" s="29" t="s">
        <v>301</v>
      </c>
      <c r="E79" s="46">
        <v>0.39399999999999996</v>
      </c>
      <c r="F79" s="46">
        <v>1.157</v>
      </c>
      <c r="G79" s="31">
        <v>93.53</v>
      </c>
      <c r="H79" s="31">
        <v>213.76999999999998</v>
      </c>
      <c r="I79" s="31">
        <f t="shared" si="16"/>
        <v>209.18999999999997</v>
      </c>
      <c r="J79" s="34">
        <v>154.52000000000001</v>
      </c>
      <c r="K79" s="34">
        <v>10.66</v>
      </c>
      <c r="L79" s="34">
        <v>1.81</v>
      </c>
      <c r="M79" s="34">
        <v>12.42</v>
      </c>
      <c r="N79" s="34">
        <v>9.01</v>
      </c>
      <c r="O79">
        <v>2.29</v>
      </c>
      <c r="P79" s="56">
        <f t="shared" si="17"/>
        <v>10.61</v>
      </c>
      <c r="Q79" s="56">
        <f t="shared" si="18"/>
        <v>7.1999999999999993</v>
      </c>
      <c r="R79" s="61">
        <f t="shared" si="19"/>
        <v>103.30405278039586</v>
      </c>
      <c r="S79" s="61">
        <f t="shared" si="20"/>
        <v>7.2339302544769088</v>
      </c>
      <c r="T79" s="61">
        <f t="shared" si="21"/>
        <v>5.4465551386283089</v>
      </c>
      <c r="U79" s="61">
        <f t="shared" si="22"/>
        <v>15.994071815718158</v>
      </c>
      <c r="V79" s="61">
        <f t="shared" si="23"/>
        <v>2.374055778532469</v>
      </c>
      <c r="W79" s="61">
        <f t="shared" si="24"/>
        <v>6.971529278583926</v>
      </c>
      <c r="X79" s="29"/>
      <c r="Y79" s="31"/>
      <c r="Z79" s="31"/>
      <c r="AA79" s="29"/>
    </row>
    <row r="80" spans="1:36" s="28" customFormat="1">
      <c r="A80" s="29" t="s">
        <v>26</v>
      </c>
      <c r="B80" s="30" t="s">
        <v>296</v>
      </c>
      <c r="C80" s="30" t="s">
        <v>302</v>
      </c>
      <c r="D80" s="29" t="s">
        <v>301</v>
      </c>
      <c r="E80" s="46">
        <v>0.36299999999999999</v>
      </c>
      <c r="F80" s="46">
        <v>1.1739999999999999</v>
      </c>
      <c r="G80" s="31">
        <v>250.43</v>
      </c>
      <c r="H80" s="31">
        <v>444.25</v>
      </c>
      <c r="I80" s="31">
        <f t="shared" si="16"/>
        <v>439.67</v>
      </c>
      <c r="J80" s="34">
        <v>276.36</v>
      </c>
      <c r="K80" s="34">
        <v>11.31</v>
      </c>
      <c r="L80" s="34">
        <v>1.99</v>
      </c>
      <c r="M80" s="34">
        <v>12.88</v>
      </c>
      <c r="N80" s="34">
        <v>10.02</v>
      </c>
      <c r="O80">
        <v>2.29</v>
      </c>
      <c r="P80" s="56">
        <f t="shared" si="17"/>
        <v>10.89</v>
      </c>
      <c r="Q80" s="56">
        <f t="shared" si="18"/>
        <v>8.0299999999999994</v>
      </c>
      <c r="R80" s="61">
        <f t="shared" si="19"/>
        <v>202.09202020202019</v>
      </c>
      <c r="S80" s="61">
        <f t="shared" si="20"/>
        <v>8.3396969696969698</v>
      </c>
      <c r="T80" s="61">
        <f t="shared" si="21"/>
        <v>4.3526761382217209</v>
      </c>
      <c r="U80" s="61">
        <f t="shared" si="22"/>
        <v>14.077250099923695</v>
      </c>
      <c r="V80" s="61">
        <f t="shared" si="23"/>
        <v>3.7115658821027648</v>
      </c>
      <c r="W80" s="61">
        <f t="shared" si="24"/>
        <v>12.003797095285528</v>
      </c>
      <c r="X80" s="29"/>
      <c r="Y80" s="31"/>
      <c r="Z80" s="31"/>
      <c r="AA80" s="29"/>
    </row>
    <row r="81" spans="1:27" s="28" customFormat="1">
      <c r="A81" s="29" t="s">
        <v>29</v>
      </c>
      <c r="B81" s="30" t="s">
        <v>296</v>
      </c>
      <c r="C81" s="30" t="s">
        <v>302</v>
      </c>
      <c r="D81" s="29" t="s">
        <v>301</v>
      </c>
      <c r="E81" s="46">
        <v>0.32</v>
      </c>
      <c r="F81" s="46">
        <v>0.53100000000000003</v>
      </c>
      <c r="G81" s="31">
        <v>274.64999999999998</v>
      </c>
      <c r="H81" s="31">
        <v>569.6099999999999</v>
      </c>
      <c r="I81" s="31">
        <f t="shared" si="16"/>
        <v>565.02999999999986</v>
      </c>
      <c r="J81" s="34">
        <v>438.75</v>
      </c>
      <c r="K81" s="34">
        <v>10.15</v>
      </c>
      <c r="L81" s="34">
        <v>1.75</v>
      </c>
      <c r="M81" s="34">
        <v>12.6</v>
      </c>
      <c r="N81" s="34">
        <v>10.08</v>
      </c>
      <c r="O81">
        <v>2.29</v>
      </c>
      <c r="P81" s="56">
        <f t="shared" si="17"/>
        <v>10.85</v>
      </c>
      <c r="Q81" s="56">
        <f t="shared" si="18"/>
        <v>8.33</v>
      </c>
      <c r="R81" s="61">
        <f t="shared" si="19"/>
        <v>335.08864516129034</v>
      </c>
      <c r="S81" s="61">
        <f t="shared" si="20"/>
        <v>7.7925806451612916</v>
      </c>
      <c r="T81" s="61">
        <f t="shared" si="21"/>
        <v>4.1064701742766063</v>
      </c>
      <c r="U81" s="61">
        <f t="shared" si="22"/>
        <v>6.8141739454402446</v>
      </c>
      <c r="V81" s="61">
        <f t="shared" si="23"/>
        <v>5.8060401987071559</v>
      </c>
      <c r="W81" s="61">
        <f t="shared" si="24"/>
        <v>9.6343979547296872</v>
      </c>
      <c r="X81" s="29"/>
      <c r="Y81" s="31"/>
      <c r="Z81" s="31"/>
      <c r="AA81" s="29"/>
    </row>
    <row r="82" spans="1:27" s="28" customFormat="1">
      <c r="A82" s="29" t="s">
        <v>32</v>
      </c>
      <c r="B82" s="30" t="s">
        <v>296</v>
      </c>
      <c r="C82" s="30" t="s">
        <v>302</v>
      </c>
      <c r="D82" s="29" t="s">
        <v>301</v>
      </c>
      <c r="E82" s="46">
        <v>0.46599999999999997</v>
      </c>
      <c r="F82" s="46">
        <v>1.0169999999999999</v>
      </c>
      <c r="G82" s="31">
        <v>364.48</v>
      </c>
      <c r="H82" s="31">
        <v>600.29999999999995</v>
      </c>
      <c r="I82" s="31">
        <f t="shared" si="16"/>
        <v>595.71999999999991</v>
      </c>
      <c r="J82" s="34">
        <v>350.3</v>
      </c>
      <c r="K82" s="34">
        <v>10.1</v>
      </c>
      <c r="L82" s="34">
        <v>1.8</v>
      </c>
      <c r="M82" s="34">
        <v>12.2</v>
      </c>
      <c r="N82" s="34">
        <v>9.39</v>
      </c>
      <c r="O82">
        <v>2.29</v>
      </c>
      <c r="P82" s="56">
        <f t="shared" si="17"/>
        <v>10.399999999999999</v>
      </c>
      <c r="Q82" s="56">
        <f t="shared" si="18"/>
        <v>7.5900000000000007</v>
      </c>
      <c r="R82" s="61">
        <f t="shared" si="19"/>
        <v>253.98037500000004</v>
      </c>
      <c r="S82" s="61">
        <f t="shared" si="20"/>
        <v>7.3710576923076943</v>
      </c>
      <c r="T82" s="61">
        <f t="shared" si="21"/>
        <v>6.3220235066984944</v>
      </c>
      <c r="U82" s="61">
        <f t="shared" si="22"/>
        <v>13.797205807537271</v>
      </c>
      <c r="V82" s="61">
        <f t="shared" si="23"/>
        <v>6.7749784851902906</v>
      </c>
      <c r="W82" s="61">
        <f t="shared" si="24"/>
        <v>14.785736307807992</v>
      </c>
      <c r="X82" s="29"/>
      <c r="Y82" s="31"/>
      <c r="Z82" s="31"/>
      <c r="AA82" s="29"/>
    </row>
    <row r="83" spans="1:27" s="28" customFormat="1">
      <c r="A83" s="29" t="s">
        <v>35</v>
      </c>
      <c r="B83" s="30" t="s">
        <v>296</v>
      </c>
      <c r="C83" s="30" t="s">
        <v>302</v>
      </c>
      <c r="D83" s="29" t="s">
        <v>301</v>
      </c>
      <c r="E83" s="46">
        <v>0.60599999999999998</v>
      </c>
      <c r="F83" s="46">
        <v>1.113</v>
      </c>
      <c r="G83" s="31">
        <v>300.04000000000002</v>
      </c>
      <c r="H83" s="31">
        <v>738.3</v>
      </c>
      <c r="I83" s="31">
        <f t="shared" si="16"/>
        <v>733.71999999999991</v>
      </c>
      <c r="J83" s="34">
        <v>321.10000000000002</v>
      </c>
      <c r="K83" s="34">
        <v>10.8</v>
      </c>
      <c r="L83" s="34">
        <v>1.84</v>
      </c>
      <c r="M83" s="34">
        <v>15.69</v>
      </c>
      <c r="N83" s="34">
        <v>9.6300000000000008</v>
      </c>
      <c r="O83">
        <v>2.29</v>
      </c>
      <c r="P83" s="56">
        <f t="shared" si="17"/>
        <v>13.85</v>
      </c>
      <c r="Q83" s="56">
        <f t="shared" si="18"/>
        <v>7.7900000000000009</v>
      </c>
      <c r="R83" s="61">
        <f t="shared" si="19"/>
        <v>179.31623826714807</v>
      </c>
      <c r="S83" s="61">
        <f t="shared" si="20"/>
        <v>6.0745126353790626</v>
      </c>
      <c r="T83" s="61">
        <f t="shared" si="21"/>
        <v>9.9761089716160303</v>
      </c>
      <c r="U83" s="61">
        <f t="shared" si="22"/>
        <v>18.322457566680928</v>
      </c>
      <c r="V83" s="61">
        <f t="shared" si="23"/>
        <v>7.5480098452883269</v>
      </c>
      <c r="W83" s="61">
        <f t="shared" si="24"/>
        <v>13.862928973277077</v>
      </c>
      <c r="X83" s="29"/>
      <c r="Y83" s="31"/>
      <c r="Z83" s="31"/>
      <c r="AA83" s="29"/>
    </row>
    <row r="84" spans="1:27" s="28" customFormat="1">
      <c r="A84" s="29" t="s">
        <v>38</v>
      </c>
      <c r="B84" s="30" t="s">
        <v>296</v>
      </c>
      <c r="C84" s="30" t="s">
        <v>302</v>
      </c>
      <c r="D84" s="29" t="s">
        <v>301</v>
      </c>
      <c r="E84" s="46">
        <v>1.0860000000000001</v>
      </c>
      <c r="F84" s="46">
        <v>1.095</v>
      </c>
      <c r="G84" s="31">
        <v>318.11</v>
      </c>
      <c r="H84" s="31">
        <v>610.09</v>
      </c>
      <c r="I84" s="31">
        <f t="shared" si="16"/>
        <v>605.51</v>
      </c>
      <c r="J84" s="34">
        <v>408.33</v>
      </c>
      <c r="K84" s="34">
        <v>10.16</v>
      </c>
      <c r="L84" s="34">
        <v>1.81</v>
      </c>
      <c r="M84" s="34">
        <v>13</v>
      </c>
      <c r="N84" s="34">
        <v>3.91</v>
      </c>
      <c r="O84">
        <v>2.29</v>
      </c>
      <c r="P84" s="56">
        <f t="shared" si="17"/>
        <v>11.19</v>
      </c>
      <c r="Q84" s="56">
        <f t="shared" si="18"/>
        <v>2.1</v>
      </c>
      <c r="R84" s="61">
        <f t="shared" si="19"/>
        <v>76.200536193029492</v>
      </c>
      <c r="S84" s="61">
        <f t="shared" si="20"/>
        <v>1.906702412868633</v>
      </c>
      <c r="T84" s="61">
        <f t="shared" si="21"/>
        <v>56.956974128233973</v>
      </c>
      <c r="U84" s="61">
        <f t="shared" si="22"/>
        <v>57.428993250843632</v>
      </c>
      <c r="V84" s="61">
        <f t="shared" si="23"/>
        <v>18.312877504236024</v>
      </c>
      <c r="W84" s="61">
        <f t="shared" si="24"/>
        <v>18.464641682447919</v>
      </c>
      <c r="X84" s="29"/>
      <c r="Y84" s="31"/>
      <c r="Z84" s="31"/>
    </row>
    <row r="85" spans="1:27" s="28" customFormat="1">
      <c r="A85" s="29" t="s">
        <v>41</v>
      </c>
      <c r="B85" s="30" t="s">
        <v>296</v>
      </c>
      <c r="C85" s="30" t="s">
        <v>302</v>
      </c>
      <c r="D85" s="29" t="s">
        <v>301</v>
      </c>
      <c r="E85" s="46">
        <v>1.0190000000000001</v>
      </c>
      <c r="F85" s="46">
        <v>1.004</v>
      </c>
      <c r="G85" s="31">
        <v>226.11</v>
      </c>
      <c r="H85" s="31">
        <v>499.14</v>
      </c>
      <c r="I85" s="31">
        <f t="shared" si="16"/>
        <v>494.56</v>
      </c>
      <c r="J85" s="34">
        <v>410.75</v>
      </c>
      <c r="K85" s="34">
        <v>11.37</v>
      </c>
      <c r="L85" s="34">
        <v>2.02</v>
      </c>
      <c r="M85" s="34">
        <v>11.56</v>
      </c>
      <c r="N85" s="34">
        <v>7.47</v>
      </c>
      <c r="O85">
        <v>2.29</v>
      </c>
      <c r="P85" s="56">
        <f t="shared" si="17"/>
        <v>9.5400000000000009</v>
      </c>
      <c r="Q85" s="56">
        <f t="shared" si="18"/>
        <v>5.4499999999999993</v>
      </c>
      <c r="R85" s="61">
        <f t="shared" si="19"/>
        <v>233.3445492662473</v>
      </c>
      <c r="S85" s="61">
        <f t="shared" si="20"/>
        <v>6.4954402515723251</v>
      </c>
      <c r="T85" s="61">
        <f t="shared" si="21"/>
        <v>15.687928154728771</v>
      </c>
      <c r="U85" s="61">
        <f t="shared" si="22"/>
        <v>15.456996925758277</v>
      </c>
      <c r="V85" s="61">
        <f t="shared" si="23"/>
        <v>15.445960017664371</v>
      </c>
      <c r="W85" s="61">
        <f t="shared" si="24"/>
        <v>15.218590635657533</v>
      </c>
      <c r="X85" s="29"/>
      <c r="Y85" s="31"/>
      <c r="Z85" s="31"/>
    </row>
    <row r="86" spans="1:27" s="28" customFormat="1">
      <c r="A86" s="29" t="s">
        <v>44</v>
      </c>
      <c r="B86" s="30" t="s">
        <v>296</v>
      </c>
      <c r="C86" s="30" t="s">
        <v>302</v>
      </c>
      <c r="D86" s="29" t="s">
        <v>301</v>
      </c>
      <c r="E86" s="46">
        <v>0.31</v>
      </c>
      <c r="F86" s="46">
        <v>1.3</v>
      </c>
      <c r="G86" s="31">
        <v>229.02</v>
      </c>
      <c r="H86" s="31">
        <v>464.5</v>
      </c>
      <c r="I86" s="31">
        <f t="shared" si="16"/>
        <v>459.92</v>
      </c>
      <c r="J86" s="34">
        <v>396.98</v>
      </c>
      <c r="K86" s="34">
        <v>10.51</v>
      </c>
      <c r="L86" s="34">
        <v>1.89</v>
      </c>
      <c r="M86" s="34">
        <v>11.45</v>
      </c>
      <c r="N86" s="34">
        <v>7.81</v>
      </c>
      <c r="O86">
        <v>2.29</v>
      </c>
      <c r="P86" s="56">
        <f t="shared" si="17"/>
        <v>9.5599999999999987</v>
      </c>
      <c r="Q86" s="56">
        <f t="shared" si="18"/>
        <v>5.92</v>
      </c>
      <c r="R86" s="61">
        <f t="shared" si="19"/>
        <v>244.41054393305444</v>
      </c>
      <c r="S86" s="61">
        <f t="shared" si="20"/>
        <v>6.5082845188284528</v>
      </c>
      <c r="T86" s="61">
        <f t="shared" si="21"/>
        <v>4.7631599249106378</v>
      </c>
      <c r="U86" s="61">
        <f t="shared" si="22"/>
        <v>19.974541620592998</v>
      </c>
      <c r="V86" s="61">
        <f t="shared" si="23"/>
        <v>4.9120949708334836</v>
      </c>
      <c r="W86" s="61">
        <f t="shared" si="24"/>
        <v>20.599107942204935</v>
      </c>
      <c r="X86" s="29"/>
      <c r="Y86" s="31"/>
      <c r="Z86" s="31"/>
    </row>
    <row r="87" spans="1:27" s="28" customFormat="1">
      <c r="A87" s="29" t="s">
        <v>47</v>
      </c>
      <c r="B87" s="30" t="s">
        <v>296</v>
      </c>
      <c r="C87" s="30" t="s">
        <v>302</v>
      </c>
      <c r="D87" s="29" t="s">
        <v>301</v>
      </c>
      <c r="E87" s="46">
        <v>0.47899999999999998</v>
      </c>
      <c r="F87" s="46">
        <v>1.5379999999999998</v>
      </c>
      <c r="G87" s="31">
        <v>377.82</v>
      </c>
      <c r="H87" s="31">
        <v>622.73</v>
      </c>
      <c r="I87" s="31">
        <f t="shared" si="16"/>
        <v>618.15</v>
      </c>
      <c r="J87" s="34">
        <v>425.4</v>
      </c>
      <c r="K87" s="34">
        <v>10.97</v>
      </c>
      <c r="L87" s="34">
        <v>1.76</v>
      </c>
      <c r="M87" s="34">
        <v>12.71</v>
      </c>
      <c r="N87" s="34">
        <v>9.7899999999999991</v>
      </c>
      <c r="O87">
        <v>2.29</v>
      </c>
      <c r="P87" s="56">
        <f t="shared" si="17"/>
        <v>10.950000000000001</v>
      </c>
      <c r="Q87" s="56">
        <f t="shared" si="18"/>
        <v>8.0299999999999994</v>
      </c>
      <c r="R87" s="61">
        <f t="shared" si="19"/>
        <v>310.2806666666666</v>
      </c>
      <c r="S87" s="61">
        <f t="shared" si="20"/>
        <v>8.0446666666666662</v>
      </c>
      <c r="T87" s="61">
        <f t="shared" si="21"/>
        <v>5.9542554073091898</v>
      </c>
      <c r="U87" s="61">
        <f t="shared" si="22"/>
        <v>19.118256401756856</v>
      </c>
      <c r="V87" s="61">
        <f t="shared" si="23"/>
        <v>7.795317878833333</v>
      </c>
      <c r="W87" s="61">
        <f t="shared" si="24"/>
        <v>25.029642792579679</v>
      </c>
      <c r="X87" s="29"/>
      <c r="Y87" s="31"/>
      <c r="Z87" s="31"/>
    </row>
    <row r="88" spans="1:27" s="28" customFormat="1">
      <c r="A88" s="29" t="s">
        <v>50</v>
      </c>
      <c r="B88" s="30" t="s">
        <v>296</v>
      </c>
      <c r="C88" s="30" t="s">
        <v>302</v>
      </c>
      <c r="D88" s="29" t="s">
        <v>301</v>
      </c>
      <c r="E88" s="46">
        <v>0.44</v>
      </c>
      <c r="F88" s="46">
        <v>1.1840000000000002</v>
      </c>
      <c r="G88" s="31">
        <v>240.4</v>
      </c>
      <c r="H88" s="31">
        <v>538.59</v>
      </c>
      <c r="I88" s="31">
        <f t="shared" si="16"/>
        <v>534.01</v>
      </c>
      <c r="J88" s="34">
        <v>323.49</v>
      </c>
      <c r="K88" s="34">
        <v>10.65</v>
      </c>
      <c r="L88" s="34">
        <v>1.84</v>
      </c>
      <c r="M88" s="34">
        <v>13.08</v>
      </c>
      <c r="N88" s="34">
        <v>7.22</v>
      </c>
      <c r="O88">
        <v>2.29</v>
      </c>
      <c r="P88" s="56">
        <f t="shared" si="17"/>
        <v>11.24</v>
      </c>
      <c r="Q88" s="56">
        <f t="shared" si="18"/>
        <v>5.38</v>
      </c>
      <c r="R88" s="61">
        <f t="shared" si="19"/>
        <v>153.74163701067613</v>
      </c>
      <c r="S88" s="61">
        <f t="shared" si="20"/>
        <v>5.0975978647686837</v>
      </c>
      <c r="T88" s="61">
        <f t="shared" si="21"/>
        <v>8.6315164842836456</v>
      </c>
      <c r="U88" s="61">
        <f t="shared" si="22"/>
        <v>23.226626175890537</v>
      </c>
      <c r="V88" s="61">
        <f t="shared" si="23"/>
        <v>5.59925516530972</v>
      </c>
      <c r="W88" s="61">
        <f t="shared" si="24"/>
        <v>15.06708662665161</v>
      </c>
      <c r="X88" s="29"/>
      <c r="Y88" s="31"/>
      <c r="Z88" s="31"/>
    </row>
    <row r="89" spans="1:27" s="28" customFormat="1">
      <c r="A89" s="29" t="s">
        <v>53</v>
      </c>
      <c r="B89" s="30" t="s">
        <v>296</v>
      </c>
      <c r="C89" s="30" t="s">
        <v>302</v>
      </c>
      <c r="D89" s="29" t="s">
        <v>301</v>
      </c>
      <c r="E89" s="39">
        <v>0.19899999999999998</v>
      </c>
      <c r="F89" s="67">
        <v>0.497</v>
      </c>
      <c r="G89" s="31">
        <v>284.36</v>
      </c>
      <c r="H89" s="31">
        <v>648.63</v>
      </c>
      <c r="I89" s="31">
        <f t="shared" si="16"/>
        <v>644.04999999999995</v>
      </c>
      <c r="J89" s="34">
        <v>458.85</v>
      </c>
      <c r="K89" s="34">
        <v>10.34</v>
      </c>
      <c r="L89" s="34">
        <v>1.91</v>
      </c>
      <c r="M89" s="34">
        <v>13.26</v>
      </c>
      <c r="N89" s="34">
        <v>10.89</v>
      </c>
      <c r="O89">
        <v>2.29</v>
      </c>
      <c r="P89" s="56">
        <f t="shared" si="17"/>
        <v>11.35</v>
      </c>
      <c r="Q89" s="56">
        <f t="shared" si="18"/>
        <v>8.98</v>
      </c>
      <c r="R89" s="61">
        <f t="shared" si="19"/>
        <v>361.22544493392076</v>
      </c>
      <c r="S89" s="61">
        <f t="shared" si="20"/>
        <v>8.1808986784140973</v>
      </c>
      <c r="T89" s="61">
        <f t="shared" si="21"/>
        <v>2.4324955951975809</v>
      </c>
      <c r="U89" s="61">
        <f t="shared" si="22"/>
        <v>6.0751271900160688</v>
      </c>
      <c r="V89" s="61">
        <f t="shared" si="23"/>
        <v>3.7075076104432427</v>
      </c>
      <c r="W89" s="61">
        <f t="shared" si="24"/>
        <v>9.259453680353225</v>
      </c>
      <c r="X89" s="29"/>
      <c r="Y89" s="31"/>
      <c r="Z89" s="31"/>
      <c r="AA89" s="29"/>
    </row>
    <row r="90" spans="1:27" s="28" customFormat="1">
      <c r="A90" s="29" t="s">
        <v>57</v>
      </c>
      <c r="B90" s="30" t="s">
        <v>296</v>
      </c>
      <c r="C90" s="30" t="s">
        <v>302</v>
      </c>
      <c r="D90" s="29" t="s">
        <v>301</v>
      </c>
      <c r="E90" s="39">
        <v>0.34</v>
      </c>
      <c r="F90" s="67">
        <v>0.68200000000000005</v>
      </c>
      <c r="G90" s="31">
        <v>273.99</v>
      </c>
      <c r="H90" s="31">
        <v>633.54999999999995</v>
      </c>
      <c r="I90" s="31">
        <f t="shared" si="16"/>
        <v>628.96999999999991</v>
      </c>
      <c r="J90" s="34">
        <v>456.24</v>
      </c>
      <c r="K90" s="34">
        <v>10.42</v>
      </c>
      <c r="L90" s="34">
        <v>1.94</v>
      </c>
      <c r="M90" s="34">
        <v>11.03</v>
      </c>
      <c r="N90" s="34">
        <v>9.0500000000000007</v>
      </c>
      <c r="O90">
        <v>2.29</v>
      </c>
      <c r="P90" s="56">
        <f t="shared" si="17"/>
        <v>9.09</v>
      </c>
      <c r="Q90" s="56">
        <f t="shared" si="18"/>
        <v>7.1100000000000012</v>
      </c>
      <c r="R90" s="61">
        <f t="shared" si="19"/>
        <v>355.06980198019806</v>
      </c>
      <c r="S90" s="61">
        <f t="shared" si="20"/>
        <v>8.1502970297029709</v>
      </c>
      <c r="T90" s="61">
        <f t="shared" si="21"/>
        <v>4.1716271046429707</v>
      </c>
      <c r="U90" s="61">
        <f t="shared" si="22"/>
        <v>8.36779319225443</v>
      </c>
      <c r="V90" s="61">
        <f t="shared" si="23"/>
        <v>6.2498683965434871</v>
      </c>
      <c r="W90" s="61">
        <f t="shared" si="24"/>
        <v>12.536500724831349</v>
      </c>
      <c r="X90" s="29"/>
      <c r="Y90" s="31"/>
      <c r="Z90" s="31"/>
      <c r="AA90" s="29"/>
    </row>
    <row r="91" spans="1:27" s="28" customFormat="1">
      <c r="A91" s="29" t="s">
        <v>61</v>
      </c>
      <c r="B91" s="30" t="s">
        <v>296</v>
      </c>
      <c r="C91" s="30" t="s">
        <v>302</v>
      </c>
      <c r="D91" s="29" t="s">
        <v>301</v>
      </c>
      <c r="E91" s="39">
        <v>0.313</v>
      </c>
      <c r="F91" s="67">
        <v>0.86599999999999999</v>
      </c>
      <c r="G91" s="31">
        <v>265.62</v>
      </c>
      <c r="H91" s="31">
        <v>629.25</v>
      </c>
      <c r="I91" s="31">
        <f t="shared" si="16"/>
        <v>624.66999999999996</v>
      </c>
      <c r="J91" s="34">
        <v>416.56</v>
      </c>
      <c r="K91" s="34">
        <v>10.24</v>
      </c>
      <c r="L91" s="34">
        <v>1.93</v>
      </c>
      <c r="M91" s="34">
        <v>11.84</v>
      </c>
      <c r="N91" s="34">
        <v>9.44</v>
      </c>
      <c r="O91">
        <v>2.29</v>
      </c>
      <c r="P91" s="56">
        <f t="shared" si="17"/>
        <v>9.91</v>
      </c>
      <c r="Q91" s="56">
        <f t="shared" si="18"/>
        <v>7.51</v>
      </c>
      <c r="R91" s="61">
        <f t="shared" si="19"/>
        <v>313.94225025227041</v>
      </c>
      <c r="S91" s="61">
        <f t="shared" si="20"/>
        <v>7.7600807265388498</v>
      </c>
      <c r="T91" s="61">
        <f t="shared" si="21"/>
        <v>4.0334631949067914</v>
      </c>
      <c r="U91" s="61">
        <f t="shared" si="22"/>
        <v>11.159677721371505</v>
      </c>
      <c r="V91" s="61">
        <f t="shared" si="23"/>
        <v>5.3429304291930384</v>
      </c>
      <c r="W91" s="61">
        <f t="shared" si="24"/>
        <v>14.782676522943037</v>
      </c>
      <c r="X91" s="29"/>
      <c r="Y91" s="31"/>
      <c r="Z91" s="31"/>
      <c r="AA91" s="29"/>
    </row>
    <row r="92" spans="1:27" s="28" customFormat="1">
      <c r="A92" s="29" t="s">
        <v>65</v>
      </c>
      <c r="B92" s="30" t="s">
        <v>296</v>
      </c>
      <c r="C92" s="30" t="s">
        <v>302</v>
      </c>
      <c r="D92" s="29" t="s">
        <v>301</v>
      </c>
      <c r="E92" s="39">
        <v>0.26300000000000001</v>
      </c>
      <c r="F92" s="67">
        <v>0.498</v>
      </c>
      <c r="G92" s="31">
        <v>303.8</v>
      </c>
      <c r="H92" s="31">
        <v>487.14</v>
      </c>
      <c r="I92" s="31">
        <f t="shared" si="16"/>
        <v>482.56</v>
      </c>
      <c r="J92" s="34">
        <v>371.11</v>
      </c>
      <c r="K92" s="34">
        <v>10.67</v>
      </c>
      <c r="L92" s="34">
        <v>1.77</v>
      </c>
      <c r="M92" s="34">
        <v>10.74</v>
      </c>
      <c r="N92" s="34">
        <v>8.8699999999999992</v>
      </c>
      <c r="O92">
        <v>2.29</v>
      </c>
      <c r="P92" s="56">
        <f t="shared" si="17"/>
        <v>8.9700000000000006</v>
      </c>
      <c r="Q92" s="56">
        <f t="shared" si="18"/>
        <v>7.1</v>
      </c>
      <c r="R92" s="61">
        <f t="shared" si="19"/>
        <v>291.93110367892973</v>
      </c>
      <c r="S92" s="61">
        <f t="shared" si="20"/>
        <v>8.4455964325529518</v>
      </c>
      <c r="T92" s="61">
        <f t="shared" si="21"/>
        <v>3.1140488667713888</v>
      </c>
      <c r="U92" s="61">
        <f t="shared" si="22"/>
        <v>5.8965640138865076</v>
      </c>
      <c r="V92" s="61">
        <f t="shared" si="23"/>
        <v>3.8358131754712739</v>
      </c>
      <c r="W92" s="61">
        <f t="shared" si="24"/>
        <v>7.2632508037440848</v>
      </c>
      <c r="X92" s="29"/>
      <c r="Y92" s="31"/>
      <c r="Z92" s="31"/>
      <c r="AA92" s="29"/>
    </row>
    <row r="93" spans="1:27" s="28" customFormat="1">
      <c r="A93" s="29" t="s">
        <v>69</v>
      </c>
      <c r="B93" s="30" t="s">
        <v>296</v>
      </c>
      <c r="C93" s="30" t="s">
        <v>302</v>
      </c>
      <c r="D93" s="29" t="s">
        <v>301</v>
      </c>
      <c r="E93" s="39">
        <v>0.34</v>
      </c>
      <c r="F93" s="67">
        <v>0.51100000000000001</v>
      </c>
      <c r="G93" s="31">
        <v>160.05000000000001</v>
      </c>
      <c r="H93" s="31">
        <v>567.93000000000006</v>
      </c>
      <c r="I93" s="31">
        <f t="shared" si="16"/>
        <v>563.35</v>
      </c>
      <c r="J93" s="34">
        <v>429.53</v>
      </c>
      <c r="K93" s="34">
        <v>11.63</v>
      </c>
      <c r="L93" s="34">
        <v>1.83</v>
      </c>
      <c r="M93" s="34">
        <v>13.15</v>
      </c>
      <c r="N93" s="34">
        <v>10.8</v>
      </c>
      <c r="O93">
        <v>2.29</v>
      </c>
      <c r="P93" s="56">
        <f t="shared" si="17"/>
        <v>11.32</v>
      </c>
      <c r="Q93" s="56">
        <f t="shared" si="18"/>
        <v>8.9700000000000006</v>
      </c>
      <c r="R93" s="61">
        <f t="shared" si="19"/>
        <v>338.54618374558299</v>
      </c>
      <c r="S93" s="61">
        <f t="shared" si="20"/>
        <v>9.21564487632509</v>
      </c>
      <c r="T93" s="61">
        <f t="shared" si="21"/>
        <v>3.6893782753441053</v>
      </c>
      <c r="U93" s="61">
        <f t="shared" si="22"/>
        <v>5.5449185255906999</v>
      </c>
      <c r="V93" s="61">
        <f t="shared" si="23"/>
        <v>5.2701474072219723</v>
      </c>
      <c r="W93" s="61">
        <f t="shared" si="24"/>
        <v>7.9207215443836123</v>
      </c>
      <c r="X93" s="29"/>
      <c r="Y93" s="31"/>
      <c r="Z93" s="31"/>
      <c r="AA93" s="29"/>
    </row>
    <row r="94" spans="1:27" s="28" customFormat="1">
      <c r="A94" s="29" t="s">
        <v>73</v>
      </c>
      <c r="B94" s="30" t="s">
        <v>296</v>
      </c>
      <c r="C94" s="30" t="s">
        <v>302</v>
      </c>
      <c r="D94" s="29" t="s">
        <v>301</v>
      </c>
      <c r="E94" s="39">
        <v>0.189</v>
      </c>
      <c r="F94" s="67">
        <v>0.71399999999999997</v>
      </c>
      <c r="G94" s="31">
        <v>166.18</v>
      </c>
      <c r="H94" s="31">
        <v>456.33</v>
      </c>
      <c r="I94" s="31">
        <f t="shared" si="16"/>
        <v>451.75</v>
      </c>
      <c r="J94" s="34">
        <v>295.77999999999997</v>
      </c>
      <c r="K94" s="34">
        <v>10.64</v>
      </c>
      <c r="L94" s="34">
        <v>1.88</v>
      </c>
      <c r="M94" s="34">
        <v>11.64</v>
      </c>
      <c r="N94" s="34">
        <v>9.8800000000000008</v>
      </c>
      <c r="O94">
        <v>2.29</v>
      </c>
      <c r="P94" s="56">
        <f t="shared" si="17"/>
        <v>9.7600000000000016</v>
      </c>
      <c r="Q94" s="56">
        <f t="shared" si="18"/>
        <v>8</v>
      </c>
      <c r="R94" s="61">
        <f t="shared" si="19"/>
        <v>240.56557377049174</v>
      </c>
      <c r="S94" s="61">
        <f t="shared" si="20"/>
        <v>8.721311475409836</v>
      </c>
      <c r="T94" s="61">
        <f t="shared" si="21"/>
        <v>2.1671052631578949</v>
      </c>
      <c r="U94" s="61">
        <f t="shared" si="22"/>
        <v>8.1868421052631586</v>
      </c>
      <c r="V94" s="61">
        <f t="shared" si="23"/>
        <v>2.1997085276482338</v>
      </c>
      <c r="W94" s="61">
        <f t="shared" si="24"/>
        <v>8.3100099933377738</v>
      </c>
      <c r="X94" s="29"/>
      <c r="Y94" s="31"/>
      <c r="Z94" s="31"/>
      <c r="AA94" s="29"/>
    </row>
    <row r="95" spans="1:27" s="28" customFormat="1">
      <c r="A95" s="29" t="s">
        <v>77</v>
      </c>
      <c r="B95" s="30" t="s">
        <v>296</v>
      </c>
      <c r="C95" s="30" t="s">
        <v>302</v>
      </c>
      <c r="D95" s="29" t="s">
        <v>301</v>
      </c>
      <c r="E95" s="46">
        <v>0.22599999999999998</v>
      </c>
      <c r="F95" s="46">
        <v>0.63200000000000001</v>
      </c>
      <c r="G95" s="31">
        <v>326.31</v>
      </c>
      <c r="H95" s="31">
        <v>599.68000000000006</v>
      </c>
      <c r="I95" s="31">
        <f t="shared" si="16"/>
        <v>595.1</v>
      </c>
      <c r="J95" s="34">
        <v>396.68</v>
      </c>
      <c r="K95" s="34">
        <v>10.199999999999999</v>
      </c>
      <c r="L95" s="34">
        <v>1.86</v>
      </c>
      <c r="M95" s="34">
        <v>12.17</v>
      </c>
      <c r="N95" s="34">
        <v>8.77</v>
      </c>
      <c r="O95">
        <v>2.29</v>
      </c>
      <c r="P95" s="56">
        <f t="shared" si="17"/>
        <v>10.31</v>
      </c>
      <c r="Q95" s="56">
        <f t="shared" si="18"/>
        <v>6.9099999999999993</v>
      </c>
      <c r="R95" s="61">
        <f t="shared" si="19"/>
        <v>264.32928225024244</v>
      </c>
      <c r="S95" s="61">
        <f t="shared" si="20"/>
        <v>6.8362754607177481</v>
      </c>
      <c r="T95" s="61">
        <f t="shared" si="21"/>
        <v>3.3058937033568863</v>
      </c>
      <c r="U95" s="61">
        <f t="shared" si="22"/>
        <v>9.244800090803329</v>
      </c>
      <c r="V95" s="61">
        <f t="shared" si="23"/>
        <v>3.6871076363034665</v>
      </c>
      <c r="W95" s="61">
        <f t="shared" si="24"/>
        <v>10.310849673202616</v>
      </c>
      <c r="X95" s="29"/>
      <c r="Y95" s="31"/>
      <c r="Z95" s="31"/>
      <c r="AA95" s="29"/>
    </row>
    <row r="96" spans="1:27" s="28" customFormat="1">
      <c r="A96" s="29" t="s">
        <v>80</v>
      </c>
      <c r="B96" s="30" t="s">
        <v>296</v>
      </c>
      <c r="C96" s="30" t="s">
        <v>302</v>
      </c>
      <c r="D96" s="29" t="s">
        <v>301</v>
      </c>
      <c r="E96" s="46">
        <v>0.21600000000000003</v>
      </c>
      <c r="F96" s="46">
        <v>0.58099999999999996</v>
      </c>
      <c r="G96" s="31">
        <v>213.46</v>
      </c>
      <c r="H96" s="31">
        <v>595.87</v>
      </c>
      <c r="I96" s="31">
        <f t="shared" si="16"/>
        <v>591.29</v>
      </c>
      <c r="J96" s="34">
        <v>423.28</v>
      </c>
      <c r="K96" s="34">
        <v>10.130000000000001</v>
      </c>
      <c r="L96" s="34">
        <v>1.8</v>
      </c>
      <c r="M96" s="34">
        <v>12.34</v>
      </c>
      <c r="N96" s="34">
        <v>9.23</v>
      </c>
      <c r="O96">
        <v>2.29</v>
      </c>
      <c r="P96" s="56">
        <f t="shared" si="17"/>
        <v>10.54</v>
      </c>
      <c r="Q96" s="56">
        <f t="shared" si="18"/>
        <v>7.4300000000000006</v>
      </c>
      <c r="R96" s="61">
        <f t="shared" si="19"/>
        <v>296.769990512334</v>
      </c>
      <c r="S96" s="61">
        <f t="shared" si="20"/>
        <v>7.1409772296015204</v>
      </c>
      <c r="T96" s="61">
        <f t="shared" si="21"/>
        <v>3.024796089597015</v>
      </c>
      <c r="U96" s="61">
        <f t="shared" si="22"/>
        <v>8.1361413335919703</v>
      </c>
      <c r="V96" s="61">
        <f t="shared" si="23"/>
        <v>3.7876316743099201</v>
      </c>
      <c r="W96" s="61">
        <f t="shared" si="24"/>
        <v>10.188027790620664</v>
      </c>
      <c r="X96" s="29"/>
      <c r="Y96" s="31"/>
      <c r="Z96" s="31"/>
      <c r="AA96" s="29"/>
    </row>
    <row r="97" spans="1:27" s="28" customFormat="1">
      <c r="A97" s="29" t="s">
        <v>83</v>
      </c>
      <c r="B97" s="30" t="s">
        <v>296</v>
      </c>
      <c r="C97" s="30" t="s">
        <v>302</v>
      </c>
      <c r="D97" s="29" t="s">
        <v>301</v>
      </c>
      <c r="E97" s="46">
        <v>0.19400000000000001</v>
      </c>
      <c r="F97" s="46">
        <v>0.878</v>
      </c>
      <c r="G97" s="31">
        <v>127.85</v>
      </c>
      <c r="H97" s="31">
        <v>259.14</v>
      </c>
      <c r="I97" s="31">
        <f t="shared" si="16"/>
        <v>254.55999999999997</v>
      </c>
      <c r="J97" s="34">
        <v>143.25</v>
      </c>
      <c r="K97" s="34">
        <v>10.210000000000001</v>
      </c>
      <c r="L97" s="34">
        <v>1.83</v>
      </c>
      <c r="M97" s="34">
        <v>11.9</v>
      </c>
      <c r="N97" s="34">
        <v>6.06</v>
      </c>
      <c r="O97">
        <v>2.29</v>
      </c>
      <c r="P97" s="56">
        <f t="shared" si="17"/>
        <v>10.07</v>
      </c>
      <c r="Q97" s="56">
        <f t="shared" si="18"/>
        <v>4.2299999999999995</v>
      </c>
      <c r="R97" s="61">
        <f t="shared" si="19"/>
        <v>59.211598808341606</v>
      </c>
      <c r="S97" s="61">
        <f t="shared" si="20"/>
        <v>4.2888083416087381</v>
      </c>
      <c r="T97" s="61">
        <f t="shared" si="21"/>
        <v>4.5234010137004699</v>
      </c>
      <c r="U97" s="61">
        <f t="shared" si="22"/>
        <v>20.471887062005223</v>
      </c>
      <c r="V97" s="61">
        <f t="shared" si="23"/>
        <v>1.1301173252003289</v>
      </c>
      <c r="W97" s="61">
        <f t="shared" si="24"/>
        <v>5.1146546985870565</v>
      </c>
      <c r="X97" s="29"/>
      <c r="Y97" s="31"/>
      <c r="Z97" s="31"/>
      <c r="AA97" s="29"/>
    </row>
    <row r="98" spans="1:27" s="28" customFormat="1">
      <c r="A98" s="29" t="s">
        <v>86</v>
      </c>
      <c r="B98" s="30" t="s">
        <v>296</v>
      </c>
      <c r="C98" s="30" t="s">
        <v>302</v>
      </c>
      <c r="D98" s="29" t="s">
        <v>301</v>
      </c>
      <c r="E98" s="46">
        <v>0.14200000000000002</v>
      </c>
      <c r="F98" s="46">
        <v>0.626</v>
      </c>
      <c r="G98" s="31">
        <v>308.89999999999998</v>
      </c>
      <c r="H98" s="31">
        <v>568.28</v>
      </c>
      <c r="I98" s="31">
        <f t="shared" si="16"/>
        <v>563.69999999999993</v>
      </c>
      <c r="J98" s="34">
        <v>246.29</v>
      </c>
      <c r="K98" s="34">
        <v>10.09</v>
      </c>
      <c r="L98" s="34">
        <v>1.83</v>
      </c>
      <c r="M98" s="34">
        <v>12.32</v>
      </c>
      <c r="N98" s="34">
        <v>9.15</v>
      </c>
      <c r="O98">
        <v>2.29</v>
      </c>
      <c r="P98" s="56">
        <f t="shared" si="17"/>
        <v>10.49</v>
      </c>
      <c r="Q98" s="56">
        <f t="shared" si="18"/>
        <v>7.32</v>
      </c>
      <c r="R98" s="61">
        <f t="shared" si="19"/>
        <v>170.26501429933271</v>
      </c>
      <c r="S98" s="61">
        <f t="shared" si="20"/>
        <v>7.0408770257387987</v>
      </c>
      <c r="T98" s="61">
        <f t="shared" si="21"/>
        <v>2.0167942073253293</v>
      </c>
      <c r="U98" s="61">
        <f t="shared" si="22"/>
        <v>8.8909378435609572</v>
      </c>
      <c r="V98" s="61">
        <f t="shared" si="23"/>
        <v>1.4489008208821037</v>
      </c>
      <c r="W98" s="61">
        <f t="shared" si="24"/>
        <v>6.387407844170399</v>
      </c>
      <c r="X98" s="29"/>
      <c r="Y98" s="31"/>
      <c r="Z98" s="31"/>
      <c r="AA98" s="29"/>
    </row>
    <row r="99" spans="1:27" s="28" customFormat="1">
      <c r="A99" s="29" t="s">
        <v>89</v>
      </c>
      <c r="B99" s="30" t="s">
        <v>296</v>
      </c>
      <c r="C99" s="30" t="s">
        <v>302</v>
      </c>
      <c r="D99" s="29" t="s">
        <v>301</v>
      </c>
      <c r="E99" s="46">
        <v>0.38300000000000001</v>
      </c>
      <c r="F99" s="46">
        <v>0.752</v>
      </c>
      <c r="G99" s="31">
        <v>211</v>
      </c>
      <c r="H99" s="31">
        <v>513.14</v>
      </c>
      <c r="I99" s="31">
        <f t="shared" si="16"/>
        <v>508.56</v>
      </c>
      <c r="J99" s="34">
        <v>164.07</v>
      </c>
      <c r="K99" s="34">
        <v>10.16</v>
      </c>
      <c r="L99" s="34">
        <v>1.76</v>
      </c>
      <c r="M99" s="34">
        <v>11.99</v>
      </c>
      <c r="N99" s="34">
        <v>8.31</v>
      </c>
      <c r="O99">
        <v>2.29</v>
      </c>
      <c r="P99" s="56">
        <f t="shared" si="17"/>
        <v>10.23</v>
      </c>
      <c r="Q99" s="56">
        <f t="shared" si="18"/>
        <v>6.5500000000000007</v>
      </c>
      <c r="R99" s="61">
        <f t="shared" si="19"/>
        <v>103.58347996089933</v>
      </c>
      <c r="S99" s="61">
        <f t="shared" si="20"/>
        <v>6.5051808406647114</v>
      </c>
      <c r="T99" s="61">
        <f t="shared" si="21"/>
        <v>5.887614954619222</v>
      </c>
      <c r="U99" s="61">
        <f t="shared" si="22"/>
        <v>11.560016829957325</v>
      </c>
      <c r="V99" s="61">
        <f t="shared" si="23"/>
        <v>2.5732474500813982</v>
      </c>
      <c r="W99" s="61">
        <f t="shared" si="24"/>
        <v>5.0524336356689599</v>
      </c>
      <c r="X99" s="29"/>
      <c r="Y99" s="31"/>
      <c r="Z99" s="31"/>
      <c r="AA99" s="29"/>
    </row>
    <row r="100" spans="1:27" s="28" customFormat="1">
      <c r="A100" s="29" t="s">
        <v>92</v>
      </c>
      <c r="B100" s="30" t="s">
        <v>296</v>
      </c>
      <c r="C100" s="30" t="s">
        <v>302</v>
      </c>
      <c r="D100" s="29" t="s">
        <v>301</v>
      </c>
      <c r="E100" s="46">
        <v>0.252</v>
      </c>
      <c r="F100" s="46">
        <v>0.88</v>
      </c>
      <c r="G100" s="31">
        <v>441.42</v>
      </c>
      <c r="H100" s="31">
        <v>741.96</v>
      </c>
      <c r="I100" s="31">
        <f t="shared" si="16"/>
        <v>737.38</v>
      </c>
      <c r="J100" s="34">
        <v>400.99</v>
      </c>
      <c r="K100" s="34">
        <v>10.029999999999999</v>
      </c>
      <c r="L100" s="34">
        <v>1.95</v>
      </c>
      <c r="M100" s="34">
        <v>12.07</v>
      </c>
      <c r="N100" s="34">
        <v>8.66</v>
      </c>
      <c r="O100">
        <v>2.29</v>
      </c>
      <c r="P100" s="56">
        <f t="shared" si="17"/>
        <v>10.120000000000001</v>
      </c>
      <c r="Q100" s="56">
        <f t="shared" si="18"/>
        <v>6.71</v>
      </c>
      <c r="R100" s="61">
        <f t="shared" si="19"/>
        <v>264.35543478260865</v>
      </c>
      <c r="S100" s="61">
        <f t="shared" si="20"/>
        <v>6.6503260869565208</v>
      </c>
      <c r="T100" s="61">
        <f t="shared" si="21"/>
        <v>3.7892878740826705</v>
      </c>
      <c r="U100" s="61">
        <f t="shared" si="22"/>
        <v>13.232433846002978</v>
      </c>
      <c r="V100" s="61">
        <f t="shared" si="23"/>
        <v>4.2266617867915244</v>
      </c>
      <c r="W100" s="61">
        <f t="shared" si="24"/>
        <v>14.759771318954531</v>
      </c>
      <c r="X100" s="29"/>
      <c r="Y100" s="31"/>
      <c r="Z100" s="31"/>
      <c r="AA100" s="29"/>
    </row>
    <row r="101" spans="1:27" s="28" customFormat="1">
      <c r="A101" s="29" t="s">
        <v>95</v>
      </c>
      <c r="B101" s="30" t="s">
        <v>296</v>
      </c>
      <c r="C101" s="30" t="s">
        <v>302</v>
      </c>
      <c r="D101" s="29" t="s">
        <v>301</v>
      </c>
      <c r="E101" s="39">
        <v>0.16500000000000001</v>
      </c>
      <c r="F101" s="67">
        <v>0.85199999999999998</v>
      </c>
      <c r="G101" s="31">
        <v>234.78</v>
      </c>
      <c r="H101" s="31">
        <v>465.55</v>
      </c>
      <c r="I101" s="31">
        <f t="shared" ref="I101:I132" si="25">H101-($Q$1*2)</f>
        <v>460.97</v>
      </c>
      <c r="J101" s="34">
        <v>375.87</v>
      </c>
      <c r="K101" s="34">
        <v>10.33</v>
      </c>
      <c r="L101" s="34">
        <v>1.86</v>
      </c>
      <c r="M101" s="34">
        <v>11.64</v>
      </c>
      <c r="N101" s="34">
        <v>9.44</v>
      </c>
      <c r="O101">
        <v>2.29</v>
      </c>
      <c r="P101" s="56">
        <f t="shared" ref="P101:P132" si="26">$M101-$L101</f>
        <v>9.7800000000000011</v>
      </c>
      <c r="Q101" s="56">
        <f t="shared" ref="Q101:Q132" si="27">$N101-$L101</f>
        <v>7.5799999999999992</v>
      </c>
      <c r="R101" s="61">
        <f t="shared" ref="R101:R132" si="28">($J101-$Q$1)*$Q101/$P101</f>
        <v>289.54359918200402</v>
      </c>
      <c r="S101" s="61">
        <f t="shared" ref="S101:S132" si="29">$K101*$Q101/$P101</f>
        <v>8.006278118609405</v>
      </c>
      <c r="T101" s="61">
        <f t="shared" ref="T101:T132" si="30">($E101*$Q$2/$S101)*1000</f>
        <v>2.0608826917526386</v>
      </c>
      <c r="U101" s="61">
        <f t="shared" ref="U101:U132" si="31">($F101*$Q$2/$S101)*1000</f>
        <v>10.641648808322714</v>
      </c>
      <c r="V101" s="61">
        <f t="shared" si="23"/>
        <v>2.5177864643964369</v>
      </c>
      <c r="W101" s="61">
        <f t="shared" si="24"/>
        <v>13.00093374342887</v>
      </c>
      <c r="X101" s="29"/>
      <c r="Y101" s="31"/>
      <c r="Z101" s="31"/>
      <c r="AA101" s="29"/>
    </row>
    <row r="102" spans="1:27" s="28" customFormat="1">
      <c r="A102" s="29" t="s">
        <v>99</v>
      </c>
      <c r="B102" s="30" t="s">
        <v>296</v>
      </c>
      <c r="C102" s="30" t="s">
        <v>302</v>
      </c>
      <c r="D102" s="29" t="s">
        <v>301</v>
      </c>
      <c r="E102" s="39">
        <v>0.35899999999999999</v>
      </c>
      <c r="F102" s="67">
        <v>0.64200000000000002</v>
      </c>
      <c r="G102" s="31">
        <v>341.39</v>
      </c>
      <c r="H102" s="31">
        <v>708.65</v>
      </c>
      <c r="I102" s="31">
        <f t="shared" si="25"/>
        <v>704.06999999999994</v>
      </c>
      <c r="J102" s="34">
        <v>522.72</v>
      </c>
      <c r="K102" s="34">
        <v>11.57</v>
      </c>
      <c r="L102" s="34">
        <v>1.92</v>
      </c>
      <c r="M102" s="34">
        <v>14.09</v>
      </c>
      <c r="N102" s="34">
        <v>11.71</v>
      </c>
      <c r="O102">
        <v>2.29</v>
      </c>
      <c r="P102" s="56">
        <f t="shared" si="26"/>
        <v>12.17</v>
      </c>
      <c r="Q102" s="56">
        <f t="shared" si="27"/>
        <v>9.7900000000000009</v>
      </c>
      <c r="R102" s="61">
        <f t="shared" si="28"/>
        <v>418.65322103533293</v>
      </c>
      <c r="S102" s="61">
        <f t="shared" si="29"/>
        <v>9.3073377156943327</v>
      </c>
      <c r="T102" s="61">
        <f t="shared" si="30"/>
        <v>3.8571717387523465</v>
      </c>
      <c r="U102" s="61">
        <f t="shared" si="31"/>
        <v>6.897783443674113</v>
      </c>
      <c r="V102" s="61">
        <f t="shared" si="23"/>
        <v>6.8135754114562257</v>
      </c>
      <c r="W102" s="61">
        <f t="shared" si="24"/>
        <v>12.184722602102779</v>
      </c>
      <c r="X102" s="29"/>
      <c r="Y102" s="31"/>
      <c r="Z102" s="31"/>
      <c r="AA102" s="29"/>
    </row>
    <row r="103" spans="1:27" s="28" customFormat="1">
      <c r="A103" s="29" t="s">
        <v>103</v>
      </c>
      <c r="B103" s="30" t="s">
        <v>296</v>
      </c>
      <c r="C103" s="30" t="s">
        <v>302</v>
      </c>
      <c r="D103" s="29" t="s">
        <v>301</v>
      </c>
      <c r="E103" s="39">
        <v>0.32600000000000001</v>
      </c>
      <c r="F103" s="67">
        <v>0.59499999999999997</v>
      </c>
      <c r="G103" s="31">
        <v>22.13</v>
      </c>
      <c r="H103" s="31">
        <v>381.13</v>
      </c>
      <c r="I103" s="31">
        <f t="shared" si="25"/>
        <v>376.55</v>
      </c>
      <c r="J103" s="34">
        <v>479.97</v>
      </c>
      <c r="K103" s="34">
        <v>12.93</v>
      </c>
      <c r="L103" s="34">
        <v>1.8</v>
      </c>
      <c r="M103" s="34">
        <v>11.32</v>
      </c>
      <c r="N103" s="34">
        <v>10.49</v>
      </c>
      <c r="O103">
        <v>2.29</v>
      </c>
      <c r="P103" s="56">
        <f t="shared" si="26"/>
        <v>9.52</v>
      </c>
      <c r="Q103" s="56">
        <f t="shared" si="27"/>
        <v>8.69</v>
      </c>
      <c r="R103" s="61">
        <f t="shared" si="28"/>
        <v>436.03352941176473</v>
      </c>
      <c r="S103" s="61">
        <f t="shared" si="29"/>
        <v>11.802699579831932</v>
      </c>
      <c r="T103" s="61">
        <f t="shared" si="30"/>
        <v>2.7620799614103388</v>
      </c>
      <c r="U103" s="61">
        <f t="shared" si="31"/>
        <v>5.0412195614697897</v>
      </c>
      <c r="V103" s="61">
        <f t="shared" si="23"/>
        <v>5.0816855446888649</v>
      </c>
      <c r="W103" s="61">
        <f t="shared" si="24"/>
        <v>9.2748555186805959</v>
      </c>
      <c r="X103" s="29"/>
      <c r="Y103" s="31"/>
      <c r="Z103" s="31"/>
      <c r="AA103" s="29"/>
    </row>
    <row r="104" spans="1:27" s="28" customFormat="1">
      <c r="A104" s="29" t="s">
        <v>107</v>
      </c>
      <c r="B104" s="30" t="s">
        <v>296</v>
      </c>
      <c r="C104" s="30" t="s">
        <v>302</v>
      </c>
      <c r="D104" s="29" t="s">
        <v>301</v>
      </c>
      <c r="E104" s="39">
        <v>0.17399999999999999</v>
      </c>
      <c r="F104" s="67">
        <v>0.34399999999999997</v>
      </c>
      <c r="G104" s="31">
        <v>78.72</v>
      </c>
      <c r="H104" s="31">
        <v>448.34000000000003</v>
      </c>
      <c r="I104" s="31">
        <f t="shared" si="25"/>
        <v>443.76000000000005</v>
      </c>
      <c r="J104" s="34">
        <v>336.73</v>
      </c>
      <c r="K104" s="34">
        <v>10.06</v>
      </c>
      <c r="L104" s="34">
        <v>1.88</v>
      </c>
      <c r="M104" s="34">
        <v>11.7</v>
      </c>
      <c r="N104" s="34">
        <v>10.08</v>
      </c>
      <c r="O104">
        <v>2.29</v>
      </c>
      <c r="P104" s="56">
        <f t="shared" si="26"/>
        <v>9.82</v>
      </c>
      <c r="Q104" s="56">
        <f t="shared" si="27"/>
        <v>8.1999999999999993</v>
      </c>
      <c r="R104" s="61">
        <f t="shared" si="28"/>
        <v>279.26761710794295</v>
      </c>
      <c r="S104" s="61">
        <f t="shared" si="29"/>
        <v>8.4004073319755594</v>
      </c>
      <c r="T104" s="61">
        <f t="shared" si="30"/>
        <v>2.0713281287882461</v>
      </c>
      <c r="U104" s="61">
        <f t="shared" si="31"/>
        <v>4.0950395189836586</v>
      </c>
      <c r="V104" s="61">
        <f t="shared" si="23"/>
        <v>2.4407378513727758</v>
      </c>
      <c r="W104" s="61">
        <f t="shared" si="24"/>
        <v>4.8253667866220384</v>
      </c>
      <c r="X104" s="29"/>
      <c r="Y104" s="31"/>
      <c r="Z104" s="31"/>
      <c r="AA104" s="29"/>
    </row>
    <row r="105" spans="1:27" s="28" customFormat="1">
      <c r="A105" s="29" t="s">
        <v>111</v>
      </c>
      <c r="B105" s="30" t="s">
        <v>296</v>
      </c>
      <c r="C105" s="30" t="s">
        <v>302</v>
      </c>
      <c r="D105" s="29" t="s">
        <v>301</v>
      </c>
      <c r="E105" s="39">
        <v>0.32600000000000001</v>
      </c>
      <c r="F105" s="67">
        <v>0.77800000000000002</v>
      </c>
      <c r="G105" s="31">
        <v>268.85000000000002</v>
      </c>
      <c r="H105" s="31">
        <v>636.83000000000004</v>
      </c>
      <c r="I105" s="31">
        <f t="shared" si="25"/>
        <v>632.25</v>
      </c>
      <c r="J105" s="34">
        <v>511.32</v>
      </c>
      <c r="K105" s="34">
        <v>10.029999999999999</v>
      </c>
      <c r="L105" s="34">
        <v>1.84</v>
      </c>
      <c r="M105" s="34">
        <v>11.04</v>
      </c>
      <c r="N105" s="34">
        <v>8.9600000000000009</v>
      </c>
      <c r="O105">
        <v>2.29</v>
      </c>
      <c r="P105" s="56">
        <f t="shared" si="26"/>
        <v>9.1999999999999993</v>
      </c>
      <c r="Q105" s="56">
        <f t="shared" si="27"/>
        <v>7.120000000000001</v>
      </c>
      <c r="R105" s="61">
        <f t="shared" si="28"/>
        <v>393.94495652173919</v>
      </c>
      <c r="S105" s="61">
        <f t="shared" si="29"/>
        <v>7.7623478260869572</v>
      </c>
      <c r="T105" s="61">
        <f t="shared" si="30"/>
        <v>4.1997602697525398</v>
      </c>
      <c r="U105" s="61">
        <f t="shared" si="31"/>
        <v>10.022740766464651</v>
      </c>
      <c r="V105" s="61">
        <f t="shared" si="23"/>
        <v>6.9809045437527093</v>
      </c>
      <c r="W105" s="61">
        <f t="shared" si="24"/>
        <v>16.659950107483461</v>
      </c>
      <c r="X105" s="29"/>
      <c r="Y105" s="31"/>
      <c r="Z105" s="31"/>
      <c r="AA105" s="29"/>
    </row>
    <row r="106" spans="1:27" s="28" customFormat="1">
      <c r="A106" s="29" t="s">
        <v>115</v>
      </c>
      <c r="B106" s="30" t="s">
        <v>296</v>
      </c>
      <c r="C106" s="30" t="s">
        <v>302</v>
      </c>
      <c r="D106" s="29" t="s">
        <v>301</v>
      </c>
      <c r="E106" s="39">
        <v>0.254</v>
      </c>
      <c r="F106" s="67">
        <v>0.58699999999999997</v>
      </c>
      <c r="G106" s="31">
        <v>289.60000000000002</v>
      </c>
      <c r="H106" s="31">
        <v>471.02</v>
      </c>
      <c r="I106" s="31">
        <f t="shared" si="25"/>
        <v>466.44</v>
      </c>
      <c r="J106" s="34">
        <v>312.01</v>
      </c>
      <c r="K106" s="34">
        <v>10.24</v>
      </c>
      <c r="L106" s="34">
        <v>1.79</v>
      </c>
      <c r="M106" s="34">
        <v>10.23</v>
      </c>
      <c r="N106" s="34">
        <v>8.73</v>
      </c>
      <c r="O106">
        <v>2.29</v>
      </c>
      <c r="P106" s="56">
        <f t="shared" si="26"/>
        <v>8.4400000000000013</v>
      </c>
      <c r="Q106" s="56">
        <f t="shared" si="27"/>
        <v>6.94</v>
      </c>
      <c r="R106" s="61">
        <f t="shared" si="28"/>
        <v>254.67497630331749</v>
      </c>
      <c r="S106" s="61">
        <f t="shared" si="29"/>
        <v>8.420094786729857</v>
      </c>
      <c r="T106" s="61">
        <f t="shared" si="30"/>
        <v>3.0165931195965423</v>
      </c>
      <c r="U106" s="61">
        <f t="shared" si="31"/>
        <v>6.9714179574927968</v>
      </c>
      <c r="V106" s="61">
        <f t="shared" si="23"/>
        <v>3.2415644778481014</v>
      </c>
      <c r="W106" s="61">
        <f t="shared" si="24"/>
        <v>7.4913320806962034</v>
      </c>
      <c r="X106" s="29"/>
      <c r="Y106" s="31"/>
      <c r="Z106" s="31"/>
      <c r="AA106" s="29"/>
    </row>
    <row r="107" spans="1:27" s="28" customFormat="1">
      <c r="A107" s="29" t="s">
        <v>119</v>
      </c>
      <c r="B107" s="30" t="s">
        <v>296</v>
      </c>
      <c r="C107" s="30" t="s">
        <v>302</v>
      </c>
      <c r="D107" s="29" t="s">
        <v>301</v>
      </c>
      <c r="E107" s="46">
        <v>0.38200000000000001</v>
      </c>
      <c r="F107" s="46">
        <v>0.87099999999999989</v>
      </c>
      <c r="G107" s="31">
        <v>120.53</v>
      </c>
      <c r="H107" s="31">
        <v>354.01</v>
      </c>
      <c r="I107" s="31">
        <f t="shared" si="25"/>
        <v>349.43</v>
      </c>
      <c r="J107" s="34">
        <v>223.69</v>
      </c>
      <c r="K107" s="34">
        <v>10.11</v>
      </c>
      <c r="L107" s="34">
        <v>1.77</v>
      </c>
      <c r="M107" s="34">
        <v>11.91</v>
      </c>
      <c r="N107" s="34">
        <v>8.07</v>
      </c>
      <c r="O107">
        <v>2.29</v>
      </c>
      <c r="P107" s="56">
        <f t="shared" si="26"/>
        <v>10.14</v>
      </c>
      <c r="Q107" s="56">
        <f t="shared" si="27"/>
        <v>6.3000000000000007</v>
      </c>
      <c r="R107" s="61">
        <f t="shared" si="28"/>
        <v>137.55621301775147</v>
      </c>
      <c r="S107" s="61">
        <f t="shared" si="29"/>
        <v>6.2813609467455622</v>
      </c>
      <c r="T107" s="61">
        <f t="shared" si="30"/>
        <v>6.0814846215439697</v>
      </c>
      <c r="U107" s="61">
        <f t="shared" si="31"/>
        <v>13.86642174179266</v>
      </c>
      <c r="V107" s="61">
        <f t="shared" si="23"/>
        <v>3.5297299327649028</v>
      </c>
      <c r="W107" s="61">
        <f t="shared" si="24"/>
        <v>8.048153851932538</v>
      </c>
      <c r="X107" s="29"/>
      <c r="Y107" s="31"/>
      <c r="Z107" s="31"/>
      <c r="AA107" s="29"/>
    </row>
    <row r="108" spans="1:27" s="28" customFormat="1">
      <c r="A108" s="29" t="s">
        <v>122</v>
      </c>
      <c r="B108" s="30" t="s">
        <v>296</v>
      </c>
      <c r="C108" s="30" t="s">
        <v>302</v>
      </c>
      <c r="D108" s="29" t="s">
        <v>301</v>
      </c>
      <c r="E108" s="46">
        <v>0.317</v>
      </c>
      <c r="F108" s="46">
        <v>1.2810000000000001</v>
      </c>
      <c r="G108" s="31">
        <v>177.65</v>
      </c>
      <c r="H108" s="31">
        <v>348.70000000000005</v>
      </c>
      <c r="I108" s="31">
        <f t="shared" si="25"/>
        <v>344.12000000000006</v>
      </c>
      <c r="J108" s="34">
        <v>235.82</v>
      </c>
      <c r="K108" s="34">
        <v>10.32</v>
      </c>
      <c r="L108" s="34">
        <v>1.7</v>
      </c>
      <c r="M108" s="34">
        <v>11.85</v>
      </c>
      <c r="N108" s="34">
        <v>7.55</v>
      </c>
      <c r="O108">
        <v>2.29</v>
      </c>
      <c r="P108" s="56">
        <f t="shared" si="26"/>
        <v>10.15</v>
      </c>
      <c r="Q108" s="56">
        <f t="shared" si="27"/>
        <v>5.85</v>
      </c>
      <c r="R108" s="61">
        <f t="shared" si="28"/>
        <v>134.59610837438422</v>
      </c>
      <c r="S108" s="61">
        <f t="shared" si="29"/>
        <v>5.9479802955665022</v>
      </c>
      <c r="T108" s="61">
        <f t="shared" si="30"/>
        <v>5.3295401841913472</v>
      </c>
      <c r="U108" s="61">
        <f t="shared" si="31"/>
        <v>21.536722321606046</v>
      </c>
      <c r="V108" s="61">
        <f t="shared" si="23"/>
        <v>3.026731511464364</v>
      </c>
      <c r="W108" s="61">
        <f t="shared" si="24"/>
        <v>12.231050681974292</v>
      </c>
      <c r="X108" s="29"/>
      <c r="Y108" s="31"/>
      <c r="Z108" s="31"/>
      <c r="AA108" s="29"/>
    </row>
    <row r="109" spans="1:27" s="28" customFormat="1">
      <c r="A109" s="29" t="s">
        <v>125</v>
      </c>
      <c r="B109" s="30" t="s">
        <v>296</v>
      </c>
      <c r="C109" s="30" t="s">
        <v>302</v>
      </c>
      <c r="D109" s="29" t="s">
        <v>301</v>
      </c>
      <c r="E109" s="46">
        <v>0.22099999999999997</v>
      </c>
      <c r="F109" s="46">
        <v>2.4950000000000001</v>
      </c>
      <c r="G109" s="31">
        <v>29.87</v>
      </c>
      <c r="H109" s="31">
        <v>158.59</v>
      </c>
      <c r="I109" s="31">
        <f t="shared" si="25"/>
        <v>154.01</v>
      </c>
      <c r="J109" s="34">
        <v>131.66</v>
      </c>
      <c r="K109" s="34">
        <v>10.11</v>
      </c>
      <c r="L109" s="34">
        <v>1.82</v>
      </c>
      <c r="M109" s="34">
        <v>11.97</v>
      </c>
      <c r="N109" s="34">
        <v>8.7200000000000006</v>
      </c>
      <c r="O109">
        <v>2.29</v>
      </c>
      <c r="P109" s="56">
        <f t="shared" si="26"/>
        <v>10.15</v>
      </c>
      <c r="Q109" s="56">
        <f t="shared" si="27"/>
        <v>6.9</v>
      </c>
      <c r="R109" s="61">
        <f t="shared" si="28"/>
        <v>87.946108374384252</v>
      </c>
      <c r="S109" s="61">
        <f t="shared" si="29"/>
        <v>6.8728078817733991</v>
      </c>
      <c r="T109" s="61">
        <f t="shared" si="30"/>
        <v>3.2155707507275046</v>
      </c>
      <c r="U109" s="61">
        <f t="shared" si="31"/>
        <v>36.302484267263004</v>
      </c>
      <c r="V109" s="61">
        <f t="shared" si="23"/>
        <v>1.1932360072952795</v>
      </c>
      <c r="W109" s="61">
        <f t="shared" si="24"/>
        <v>13.471148589148065</v>
      </c>
      <c r="X109" s="29"/>
      <c r="Y109" s="31"/>
      <c r="Z109" s="31"/>
      <c r="AA109" s="29"/>
    </row>
    <row r="110" spans="1:27" s="28" customFormat="1">
      <c r="A110" s="29" t="s">
        <v>128</v>
      </c>
      <c r="B110" s="30" t="s">
        <v>296</v>
      </c>
      <c r="C110" s="30" t="s">
        <v>302</v>
      </c>
      <c r="D110" s="29" t="s">
        <v>301</v>
      </c>
      <c r="E110" s="46">
        <v>0.14700000000000002</v>
      </c>
      <c r="F110" s="46">
        <v>0.496</v>
      </c>
      <c r="G110" s="31">
        <v>160.33000000000001</v>
      </c>
      <c r="H110" s="31">
        <v>215.06</v>
      </c>
      <c r="I110" s="31">
        <f t="shared" si="25"/>
        <v>210.48</v>
      </c>
      <c r="J110" s="34">
        <v>140.83000000000001</v>
      </c>
      <c r="K110" s="34">
        <v>10.32</v>
      </c>
      <c r="L110" s="34">
        <v>1.88</v>
      </c>
      <c r="M110" s="34">
        <v>12.39</v>
      </c>
      <c r="N110" s="34">
        <v>8.85</v>
      </c>
      <c r="O110">
        <v>2.29</v>
      </c>
      <c r="P110" s="56">
        <f t="shared" si="26"/>
        <v>10.510000000000002</v>
      </c>
      <c r="Q110" s="56">
        <f t="shared" si="27"/>
        <v>6.97</v>
      </c>
      <c r="R110" s="61">
        <f t="shared" si="28"/>
        <v>91.876669838249285</v>
      </c>
      <c r="S110" s="61">
        <f t="shared" si="29"/>
        <v>6.843996194100856</v>
      </c>
      <c r="T110" s="61">
        <f t="shared" si="30"/>
        <v>2.1478679390077078</v>
      </c>
      <c r="U110" s="61">
        <f t="shared" si="31"/>
        <v>7.2472278758355309</v>
      </c>
      <c r="V110" s="61">
        <f t="shared" si="23"/>
        <v>0.83265381218722412</v>
      </c>
      <c r="W110" s="61">
        <f t="shared" si="24"/>
        <v>2.80949857717594</v>
      </c>
      <c r="X110" s="29"/>
      <c r="Y110" s="31"/>
      <c r="Z110" s="31"/>
      <c r="AA110" s="29"/>
    </row>
    <row r="111" spans="1:27" s="28" customFormat="1">
      <c r="A111" s="29" t="s">
        <v>131</v>
      </c>
      <c r="B111" s="30" t="s">
        <v>296</v>
      </c>
      <c r="C111" s="30" t="s">
        <v>302</v>
      </c>
      <c r="D111" s="29" t="s">
        <v>301</v>
      </c>
      <c r="E111" s="46">
        <v>0.15799999999999997</v>
      </c>
      <c r="F111" s="46">
        <v>0.68199999999999994</v>
      </c>
      <c r="G111" s="31">
        <v>239.07</v>
      </c>
      <c r="H111" s="31">
        <v>292.94</v>
      </c>
      <c r="I111" s="31">
        <f t="shared" si="25"/>
        <v>288.36</v>
      </c>
      <c r="J111" s="34">
        <v>157.81</v>
      </c>
      <c r="K111" s="34">
        <v>10.199999999999999</v>
      </c>
      <c r="L111" s="34">
        <v>1.8</v>
      </c>
      <c r="M111" s="34">
        <v>11.94</v>
      </c>
      <c r="N111" s="34">
        <v>8.5299999999999994</v>
      </c>
      <c r="O111">
        <v>2.29</v>
      </c>
      <c r="P111" s="56">
        <f t="shared" si="26"/>
        <v>10.139999999999999</v>
      </c>
      <c r="Q111" s="56">
        <f t="shared" si="27"/>
        <v>6.7299999999999995</v>
      </c>
      <c r="R111" s="61">
        <f t="shared" si="28"/>
        <v>103.21988165680474</v>
      </c>
      <c r="S111" s="61">
        <f t="shared" si="29"/>
        <v>6.7698224852070998</v>
      </c>
      <c r="T111" s="61">
        <f t="shared" si="30"/>
        <v>2.3338868979984269</v>
      </c>
      <c r="U111" s="61">
        <f t="shared" si="31"/>
        <v>10.074119395157767</v>
      </c>
      <c r="V111" s="61">
        <f t="shared" si="23"/>
        <v>1.0164705882352942</v>
      </c>
      <c r="W111" s="61">
        <f t="shared" si="24"/>
        <v>4.387550260610575</v>
      </c>
      <c r="X111" s="29"/>
      <c r="Y111" s="31"/>
      <c r="Z111" s="31"/>
      <c r="AA111" s="29"/>
    </row>
    <row r="112" spans="1:27" s="28" customFormat="1">
      <c r="A112" s="29" t="s">
        <v>134</v>
      </c>
      <c r="B112" s="30" t="s">
        <v>296</v>
      </c>
      <c r="C112" s="30" t="s">
        <v>302</v>
      </c>
      <c r="D112" s="29" t="s">
        <v>301</v>
      </c>
      <c r="E112" s="46">
        <v>0.307</v>
      </c>
      <c r="F112" s="46">
        <v>1.3130000000000002</v>
      </c>
      <c r="G112" s="31">
        <v>176.81</v>
      </c>
      <c r="H112" s="31">
        <v>473.49</v>
      </c>
      <c r="I112" s="31">
        <f t="shared" si="25"/>
        <v>468.91</v>
      </c>
      <c r="J112" s="34">
        <v>237.93</v>
      </c>
      <c r="K112" s="34">
        <v>10.33</v>
      </c>
      <c r="L112" s="34">
        <v>1.81</v>
      </c>
      <c r="M112" s="34">
        <v>12.12</v>
      </c>
      <c r="N112" s="34">
        <v>7.84</v>
      </c>
      <c r="O112">
        <v>2.29</v>
      </c>
      <c r="P112" s="56">
        <f t="shared" si="26"/>
        <v>10.309999999999999</v>
      </c>
      <c r="Q112" s="56">
        <f t="shared" si="27"/>
        <v>6.0299999999999994</v>
      </c>
      <c r="R112" s="61">
        <f t="shared" si="28"/>
        <v>137.81854510184286</v>
      </c>
      <c r="S112" s="61">
        <f t="shared" si="29"/>
        <v>6.0416973811833179</v>
      </c>
      <c r="T112" s="61">
        <f t="shared" si="30"/>
        <v>5.0813534778511444</v>
      </c>
      <c r="U112" s="61">
        <f t="shared" si="31"/>
        <v>21.73230331080962</v>
      </c>
      <c r="V112" s="61">
        <f t="shared" si="23"/>
        <v>2.9548723352980337</v>
      </c>
      <c r="W112" s="61">
        <f t="shared" si="24"/>
        <v>12.637613603408203</v>
      </c>
      <c r="X112" s="29"/>
      <c r="Y112" s="31"/>
      <c r="Z112" s="31"/>
      <c r="AA112" s="29"/>
    </row>
    <row r="113" spans="1:27" s="28" customFormat="1">
      <c r="A113" s="29" t="s">
        <v>137</v>
      </c>
      <c r="B113" s="30" t="s">
        <v>296</v>
      </c>
      <c r="C113" s="30" t="s">
        <v>302</v>
      </c>
      <c r="D113" s="29" t="s">
        <v>301</v>
      </c>
      <c r="E113" s="46">
        <v>0.41499999999999998</v>
      </c>
      <c r="F113" s="46">
        <v>0.86199999999999999</v>
      </c>
      <c r="G113" s="31">
        <v>222.76</v>
      </c>
      <c r="H113" s="31">
        <v>322.51</v>
      </c>
      <c r="I113" s="31">
        <f t="shared" si="25"/>
        <v>317.93</v>
      </c>
      <c r="J113" s="34">
        <v>163.82</v>
      </c>
      <c r="K113" s="34">
        <v>10.02</v>
      </c>
      <c r="L113" s="34">
        <v>1.84</v>
      </c>
      <c r="M113" s="34">
        <v>12.41</v>
      </c>
      <c r="N113" s="34">
        <v>8.82</v>
      </c>
      <c r="O113">
        <v>2.29</v>
      </c>
      <c r="P113" s="56">
        <f t="shared" si="26"/>
        <v>10.57</v>
      </c>
      <c r="Q113" s="56">
        <f t="shared" si="27"/>
        <v>6.98</v>
      </c>
      <c r="R113" s="61">
        <f t="shared" si="28"/>
        <v>106.66787133396406</v>
      </c>
      <c r="S113" s="61">
        <f t="shared" si="29"/>
        <v>6.6168022705771046</v>
      </c>
      <c r="T113" s="61">
        <f t="shared" si="30"/>
        <v>6.2719117638648214</v>
      </c>
      <c r="U113" s="61">
        <f t="shared" si="31"/>
        <v>13.027440820365001</v>
      </c>
      <c r="V113" s="61">
        <f t="shared" si="23"/>
        <v>2.8228332364806259</v>
      </c>
      <c r="W113" s="61">
        <f t="shared" si="24"/>
        <v>5.8633307225212032</v>
      </c>
      <c r="X113" s="29"/>
      <c r="Y113" s="31"/>
      <c r="Z113" s="31"/>
      <c r="AA113" s="29"/>
    </row>
    <row r="114" spans="1:27" s="28" customFormat="1">
      <c r="A114" s="29" t="s">
        <v>140</v>
      </c>
      <c r="B114" s="30" t="s">
        <v>296</v>
      </c>
      <c r="C114" s="30" t="s">
        <v>302</v>
      </c>
      <c r="D114" s="29" t="s">
        <v>301</v>
      </c>
      <c r="E114" s="46">
        <v>0</v>
      </c>
      <c r="F114" s="46">
        <v>3.6229999999999998</v>
      </c>
      <c r="G114" s="31">
        <v>176.7</v>
      </c>
      <c r="H114" s="31">
        <v>255.7</v>
      </c>
      <c r="I114" s="31">
        <f t="shared" si="25"/>
        <v>251.11999999999998</v>
      </c>
      <c r="J114" s="34">
        <v>148.03</v>
      </c>
      <c r="K114" s="34">
        <v>10.24</v>
      </c>
      <c r="L114" s="34">
        <v>1.75</v>
      </c>
      <c r="M114" s="34">
        <v>12.74</v>
      </c>
      <c r="N114" s="34">
        <v>8.2200000000000006</v>
      </c>
      <c r="O114">
        <v>2.29</v>
      </c>
      <c r="P114" s="56">
        <f t="shared" si="26"/>
        <v>10.99</v>
      </c>
      <c r="Q114" s="56">
        <f t="shared" si="27"/>
        <v>6.4700000000000006</v>
      </c>
      <c r="R114" s="61">
        <f t="shared" si="28"/>
        <v>85.799617834394923</v>
      </c>
      <c r="S114" s="61">
        <f t="shared" si="29"/>
        <v>6.0284622383985447</v>
      </c>
      <c r="T114" s="61">
        <f t="shared" si="30"/>
        <v>0</v>
      </c>
      <c r="U114" s="61">
        <f t="shared" si="31"/>
        <v>60.098244904366297</v>
      </c>
      <c r="V114" s="61">
        <f t="shared" si="23"/>
        <v>0</v>
      </c>
      <c r="W114" s="61">
        <f t="shared" si="24"/>
        <v>21.756989220727849</v>
      </c>
      <c r="X114" s="29"/>
      <c r="Y114" s="31"/>
      <c r="Z114" s="31"/>
      <c r="AA114" s="29"/>
    </row>
    <row r="115" spans="1:27" s="57" customFormat="1">
      <c r="A115" s="29" t="s">
        <v>143</v>
      </c>
      <c r="B115" s="30" t="s">
        <v>296</v>
      </c>
      <c r="C115" s="30" t="s">
        <v>302</v>
      </c>
      <c r="D115" s="29" t="s">
        <v>301</v>
      </c>
      <c r="E115" s="46">
        <v>0.313</v>
      </c>
      <c r="F115" s="46">
        <v>3.294</v>
      </c>
      <c r="G115" s="31">
        <v>230.09</v>
      </c>
      <c r="H115" s="31">
        <v>379.96000000000004</v>
      </c>
      <c r="I115" s="31">
        <f t="shared" si="25"/>
        <v>375.38000000000005</v>
      </c>
      <c r="J115" s="34">
        <v>240.45</v>
      </c>
      <c r="K115" s="34">
        <v>10.25</v>
      </c>
      <c r="L115" s="34">
        <v>1.69</v>
      </c>
      <c r="M115" s="34">
        <v>11.77</v>
      </c>
      <c r="N115" s="34">
        <v>8.3699999999999992</v>
      </c>
      <c r="O115" s="57">
        <v>2.29</v>
      </c>
      <c r="P115" s="58">
        <f t="shared" si="26"/>
        <v>10.08</v>
      </c>
      <c r="Q115" s="58">
        <f t="shared" si="27"/>
        <v>6.68</v>
      </c>
      <c r="R115" s="61">
        <f t="shared" si="28"/>
        <v>157.82825396825396</v>
      </c>
      <c r="S115" s="78">
        <f t="shared" si="29"/>
        <v>6.7926587301587302</v>
      </c>
      <c r="T115" s="78">
        <f t="shared" si="30"/>
        <v>4.6079158755659417</v>
      </c>
      <c r="U115" s="78">
        <f t="shared" si="31"/>
        <v>48.493530013144444</v>
      </c>
      <c r="V115" s="78">
        <f t="shared" si="23"/>
        <v>3.0686047133889063</v>
      </c>
      <c r="W115" s="78">
        <f t="shared" si="24"/>
        <v>32.293878357517755</v>
      </c>
      <c r="X115" s="29"/>
      <c r="Y115" s="31"/>
      <c r="Z115" s="31"/>
      <c r="AA115" s="29"/>
    </row>
    <row r="116" spans="1:27" s="75" customFormat="1">
      <c r="A116" s="70" t="s">
        <v>149</v>
      </c>
      <c r="B116" s="71" t="s">
        <v>296</v>
      </c>
      <c r="C116" s="71" t="s">
        <v>302</v>
      </c>
      <c r="D116" s="70" t="s">
        <v>301</v>
      </c>
      <c r="E116" s="72">
        <v>0.255</v>
      </c>
      <c r="F116" s="72">
        <v>3.6619999999999999</v>
      </c>
      <c r="G116" s="73">
        <v>0</v>
      </c>
      <c r="H116" s="73">
        <v>182.06</v>
      </c>
      <c r="I116" s="73">
        <f t="shared" si="25"/>
        <v>177.48</v>
      </c>
      <c r="J116" s="74">
        <v>104.12</v>
      </c>
      <c r="K116" s="74">
        <v>10.15</v>
      </c>
      <c r="L116" s="74">
        <v>1.74</v>
      </c>
      <c r="M116" s="74">
        <v>11.87</v>
      </c>
      <c r="N116" s="74">
        <v>6.66</v>
      </c>
      <c r="O116" s="75">
        <v>2.29</v>
      </c>
      <c r="P116" s="76">
        <f t="shared" si="26"/>
        <v>10.129999999999999</v>
      </c>
      <c r="Q116" s="76">
        <f t="shared" si="27"/>
        <v>4.92</v>
      </c>
      <c r="R116" s="61">
        <f t="shared" si="28"/>
        <v>49.457413622902273</v>
      </c>
      <c r="S116" s="77">
        <f t="shared" si="29"/>
        <v>4.9297137216189544</v>
      </c>
      <c r="T116" s="77">
        <f t="shared" si="30"/>
        <v>5.1727141655653002</v>
      </c>
      <c r="U116" s="77">
        <f t="shared" si="31"/>
        <v>74.284232448235798</v>
      </c>
      <c r="V116" s="77">
        <f t="shared" si="23"/>
        <v>1.0794475275924424</v>
      </c>
      <c r="W116" s="77">
        <f t="shared" si="24"/>
        <v>15.501713121739309</v>
      </c>
      <c r="X116" s="70" t="s">
        <v>304</v>
      </c>
      <c r="Y116" s="73"/>
      <c r="Z116" s="73"/>
      <c r="AA116" s="70"/>
    </row>
    <row r="117" spans="1:27" s="28" customFormat="1">
      <c r="A117" s="29" t="s">
        <v>153</v>
      </c>
      <c r="B117" s="30" t="s">
        <v>296</v>
      </c>
      <c r="C117" s="30" t="s">
        <v>302</v>
      </c>
      <c r="D117" s="29" t="s">
        <v>301</v>
      </c>
      <c r="E117" s="46">
        <v>0.36699999999999999</v>
      </c>
      <c r="F117" s="46">
        <v>3.5219999999999998</v>
      </c>
      <c r="G117" s="31">
        <v>135.34</v>
      </c>
      <c r="H117" s="31">
        <v>449.38</v>
      </c>
      <c r="I117" s="31">
        <f t="shared" si="25"/>
        <v>444.8</v>
      </c>
      <c r="J117" s="34">
        <v>253.1</v>
      </c>
      <c r="K117" s="34">
        <v>12.72</v>
      </c>
      <c r="L117" s="34">
        <v>1.83</v>
      </c>
      <c r="M117" s="34">
        <v>12.32</v>
      </c>
      <c r="N117" s="34">
        <v>8.8000000000000007</v>
      </c>
      <c r="O117">
        <v>2.29</v>
      </c>
      <c r="P117" s="56">
        <f t="shared" si="26"/>
        <v>10.49</v>
      </c>
      <c r="Q117" s="56">
        <f t="shared" si="27"/>
        <v>6.9700000000000006</v>
      </c>
      <c r="R117" s="61">
        <f t="shared" si="28"/>
        <v>166.64877979027648</v>
      </c>
      <c r="S117" s="61">
        <f t="shared" si="29"/>
        <v>8.4517063870352729</v>
      </c>
      <c r="T117" s="61">
        <f t="shared" si="30"/>
        <v>4.342318381563393</v>
      </c>
      <c r="U117" s="61">
        <f t="shared" si="31"/>
        <v>41.672058146774582</v>
      </c>
      <c r="V117" s="61">
        <f t="shared" si="23"/>
        <v>3.0533420242549689</v>
      </c>
      <c r="W117" s="61">
        <f t="shared" si="24"/>
        <v>29.302099753204363</v>
      </c>
      <c r="X117" s="29"/>
      <c r="Y117" s="31"/>
      <c r="Z117" s="31"/>
      <c r="AA117" s="29"/>
    </row>
    <row r="118" spans="1:27" s="28" customFormat="1">
      <c r="A118" s="29" t="s">
        <v>157</v>
      </c>
      <c r="B118" s="30" t="s">
        <v>296</v>
      </c>
      <c r="C118" s="30" t="s">
        <v>302</v>
      </c>
      <c r="D118" s="29" t="s">
        <v>301</v>
      </c>
      <c r="E118" s="46">
        <v>0.29199999999999998</v>
      </c>
      <c r="F118" s="46">
        <v>1.8260000000000001</v>
      </c>
      <c r="G118" s="31">
        <v>156.91999999999999</v>
      </c>
      <c r="H118" s="31">
        <v>394.74</v>
      </c>
      <c r="I118" s="31">
        <f t="shared" si="25"/>
        <v>390.16</v>
      </c>
      <c r="J118" s="34">
        <v>232.33</v>
      </c>
      <c r="K118" s="34">
        <v>10.34</v>
      </c>
      <c r="L118" s="34">
        <v>1.78</v>
      </c>
      <c r="M118" s="34">
        <v>12.49</v>
      </c>
      <c r="N118" s="34">
        <v>8.6999999999999993</v>
      </c>
      <c r="O118">
        <v>2.29</v>
      </c>
      <c r="P118" s="56">
        <f t="shared" si="26"/>
        <v>10.71</v>
      </c>
      <c r="Q118" s="56">
        <f t="shared" si="27"/>
        <v>6.919999999999999</v>
      </c>
      <c r="R118" s="61">
        <f t="shared" si="28"/>
        <v>148.63462184873947</v>
      </c>
      <c r="S118" s="61">
        <f t="shared" si="29"/>
        <v>6.6809337068160586</v>
      </c>
      <c r="T118" s="61">
        <f t="shared" si="30"/>
        <v>4.3706465714828777</v>
      </c>
      <c r="U118" s="61">
        <f t="shared" si="31"/>
        <v>27.331509039478547</v>
      </c>
      <c r="V118" s="61">
        <f t="shared" si="23"/>
        <v>2.7410523223073722</v>
      </c>
      <c r="W118" s="61">
        <f t="shared" si="24"/>
        <v>17.140964179908433</v>
      </c>
      <c r="X118" s="29"/>
      <c r="Y118" s="31"/>
      <c r="Z118" s="31"/>
      <c r="AA118" s="29"/>
    </row>
    <row r="119" spans="1:27" s="28" customFormat="1">
      <c r="A119" s="29" t="s">
        <v>161</v>
      </c>
      <c r="B119" s="30" t="s">
        <v>296</v>
      </c>
      <c r="C119" s="30" t="s">
        <v>302</v>
      </c>
      <c r="D119" s="29" t="s">
        <v>301</v>
      </c>
      <c r="E119" s="46">
        <v>0.372</v>
      </c>
      <c r="F119" s="46">
        <v>2.0699999999999998</v>
      </c>
      <c r="G119" s="31">
        <v>163.41</v>
      </c>
      <c r="H119" s="31">
        <v>329.87</v>
      </c>
      <c r="I119" s="31">
        <f t="shared" si="25"/>
        <v>325.29000000000002</v>
      </c>
      <c r="J119" s="34">
        <v>160.09</v>
      </c>
      <c r="K119" s="34">
        <v>10.029999999999999</v>
      </c>
      <c r="L119" s="34">
        <v>1.74</v>
      </c>
      <c r="M119" s="34">
        <v>11.64</v>
      </c>
      <c r="N119" s="34">
        <v>8.7100000000000009</v>
      </c>
      <c r="O119">
        <v>2.29</v>
      </c>
      <c r="P119" s="56">
        <f t="shared" si="26"/>
        <v>9.9</v>
      </c>
      <c r="Q119" s="56">
        <f t="shared" si="27"/>
        <v>6.9700000000000006</v>
      </c>
      <c r="R119" s="61">
        <f t="shared" si="28"/>
        <v>111.09757575757577</v>
      </c>
      <c r="S119" s="61">
        <f t="shared" si="29"/>
        <v>7.0615252525252519</v>
      </c>
      <c r="T119" s="61">
        <f t="shared" si="30"/>
        <v>5.2679837102752014</v>
      </c>
      <c r="U119" s="61">
        <f t="shared" si="31"/>
        <v>29.313780323305551</v>
      </c>
      <c r="V119" s="61">
        <f t="shared" si="23"/>
        <v>2.469452402286811</v>
      </c>
      <c r="W119" s="61">
        <f t="shared" si="24"/>
        <v>13.741307722402416</v>
      </c>
      <c r="X119" s="29"/>
      <c r="Y119" s="31"/>
      <c r="Z119" s="31"/>
      <c r="AA119" s="29"/>
    </row>
    <row r="120" spans="1:27" s="28" customFormat="1">
      <c r="A120" s="29" t="s">
        <v>165</v>
      </c>
      <c r="B120" s="30" t="s">
        <v>296</v>
      </c>
      <c r="C120" s="30" t="s">
        <v>302</v>
      </c>
      <c r="D120" s="29" t="s">
        <v>301</v>
      </c>
      <c r="E120" s="46">
        <v>0.41099999999999998</v>
      </c>
      <c r="F120" s="46">
        <v>0.17199999999999999</v>
      </c>
      <c r="G120" s="31">
        <v>317.81</v>
      </c>
      <c r="H120" s="31">
        <v>491.23</v>
      </c>
      <c r="I120" s="31">
        <f t="shared" si="25"/>
        <v>486.65000000000003</v>
      </c>
      <c r="J120" s="34">
        <v>324.06</v>
      </c>
      <c r="K120" s="34">
        <v>10.3</v>
      </c>
      <c r="L120" s="34">
        <v>1.85</v>
      </c>
      <c r="M120" s="34">
        <v>10.55</v>
      </c>
      <c r="N120" s="34">
        <v>8.27</v>
      </c>
      <c r="O120">
        <v>2.29</v>
      </c>
      <c r="P120" s="56">
        <f t="shared" si="26"/>
        <v>8.7000000000000011</v>
      </c>
      <c r="Q120" s="56">
        <f t="shared" si="27"/>
        <v>6.42</v>
      </c>
      <c r="R120" s="61">
        <f t="shared" si="28"/>
        <v>237.4440689655172</v>
      </c>
      <c r="S120" s="61">
        <f t="shared" si="29"/>
        <v>7.6006896551724132</v>
      </c>
      <c r="T120" s="61">
        <f t="shared" si="30"/>
        <v>5.4074040468197078</v>
      </c>
      <c r="U120" s="61">
        <f t="shared" si="31"/>
        <v>2.2629525451410943</v>
      </c>
      <c r="V120" s="61">
        <f t="shared" si="23"/>
        <v>5.4175359469091795</v>
      </c>
      <c r="W120" s="61">
        <f t="shared" si="24"/>
        <v>2.2671926590471507</v>
      </c>
      <c r="X120" s="29"/>
      <c r="Y120" s="31"/>
      <c r="Z120" s="31"/>
      <c r="AA120" s="29"/>
    </row>
    <row r="121" spans="1:27" s="28" customFormat="1">
      <c r="A121" s="29" t="s">
        <v>314</v>
      </c>
      <c r="B121" s="30" t="s">
        <v>296</v>
      </c>
      <c r="C121" s="30" t="s">
        <v>302</v>
      </c>
      <c r="D121" s="29" t="s">
        <v>301</v>
      </c>
      <c r="E121" s="39">
        <v>0.32400000000000001</v>
      </c>
      <c r="F121" s="67">
        <v>0.91700000000000004</v>
      </c>
      <c r="G121" s="31">
        <v>59.19</v>
      </c>
      <c r="H121" s="31">
        <v>339.89</v>
      </c>
      <c r="I121" s="31">
        <f t="shared" si="25"/>
        <v>335.31</v>
      </c>
      <c r="J121" s="34">
        <v>248.78</v>
      </c>
      <c r="K121" s="34">
        <v>10.46</v>
      </c>
      <c r="L121" s="34">
        <v>1.88</v>
      </c>
      <c r="M121" s="34">
        <v>11.02</v>
      </c>
      <c r="N121" s="34">
        <v>7.73</v>
      </c>
      <c r="O121">
        <v>2.29</v>
      </c>
      <c r="P121" s="56">
        <f t="shared" si="26"/>
        <v>9.14</v>
      </c>
      <c r="Q121" s="56">
        <f t="shared" si="27"/>
        <v>5.8500000000000005</v>
      </c>
      <c r="R121" s="61">
        <f t="shared" si="28"/>
        <v>157.76438730853394</v>
      </c>
      <c r="S121" s="61">
        <f t="shared" si="29"/>
        <v>6.6948577680525174</v>
      </c>
      <c r="T121" s="61">
        <f t="shared" si="30"/>
        <v>4.839535225768496</v>
      </c>
      <c r="U121" s="61">
        <f t="shared" si="31"/>
        <v>13.697079635894166</v>
      </c>
      <c r="V121" s="61">
        <f t="shared" si="23"/>
        <v>3.2215456107655456</v>
      </c>
      <c r="W121" s="61">
        <f t="shared" si="24"/>
        <v>9.1177695218271744</v>
      </c>
      <c r="X121" s="29"/>
      <c r="Y121" s="31"/>
      <c r="Z121" s="31"/>
      <c r="AA121" s="29"/>
    </row>
    <row r="122" spans="1:27" s="28" customFormat="1">
      <c r="A122" s="29" t="s">
        <v>315</v>
      </c>
      <c r="B122" s="30" t="s">
        <v>296</v>
      </c>
      <c r="C122" s="30" t="s">
        <v>302</v>
      </c>
      <c r="D122" s="29" t="s">
        <v>301</v>
      </c>
      <c r="E122" s="39">
        <v>0.221</v>
      </c>
      <c r="F122" s="67">
        <v>0.97</v>
      </c>
      <c r="G122" s="31">
        <v>264.29000000000002</v>
      </c>
      <c r="H122" s="31">
        <v>277.34000000000003</v>
      </c>
      <c r="I122" s="31">
        <f t="shared" si="25"/>
        <v>272.76000000000005</v>
      </c>
      <c r="J122" s="34">
        <v>212.44</v>
      </c>
      <c r="K122" s="34">
        <v>10.39</v>
      </c>
      <c r="L122" s="34">
        <v>1.7</v>
      </c>
      <c r="M122" s="34">
        <v>11.11</v>
      </c>
      <c r="N122" s="34">
        <v>7.82</v>
      </c>
      <c r="O122">
        <v>2.29</v>
      </c>
      <c r="P122" s="56">
        <f t="shared" si="26"/>
        <v>9.41</v>
      </c>
      <c r="Q122" s="56">
        <f t="shared" si="27"/>
        <v>6.12</v>
      </c>
      <c r="R122" s="61">
        <f t="shared" si="28"/>
        <v>136.6756641870351</v>
      </c>
      <c r="S122" s="61">
        <f t="shared" si="29"/>
        <v>6.7573645058448459</v>
      </c>
      <c r="T122" s="61">
        <f t="shared" si="30"/>
        <v>3.270505828253663</v>
      </c>
      <c r="U122" s="61">
        <f t="shared" si="31"/>
        <v>14.354708838941415</v>
      </c>
      <c r="V122" s="61">
        <f t="shared" si="23"/>
        <v>1.8860698578233701</v>
      </c>
      <c r="W122" s="61">
        <f t="shared" si="24"/>
        <v>8.2782251678220309</v>
      </c>
      <c r="X122" s="29"/>
      <c r="Y122" s="31"/>
      <c r="Z122" s="31"/>
      <c r="AA122" s="29"/>
    </row>
    <row r="123" spans="1:27" s="28" customFormat="1">
      <c r="A123" s="29" t="s">
        <v>316</v>
      </c>
      <c r="B123" s="30" t="s">
        <v>296</v>
      </c>
      <c r="C123" s="30" t="s">
        <v>302</v>
      </c>
      <c r="D123" s="29" t="s">
        <v>301</v>
      </c>
      <c r="E123" s="39">
        <v>0.192</v>
      </c>
      <c r="F123" s="67">
        <v>1.581</v>
      </c>
      <c r="G123" s="31">
        <v>105.33</v>
      </c>
      <c r="H123" s="31">
        <v>163.81</v>
      </c>
      <c r="I123" s="31">
        <f t="shared" si="25"/>
        <v>159.22999999999999</v>
      </c>
      <c r="J123" s="34">
        <v>112.78</v>
      </c>
      <c r="K123" s="34">
        <v>11.68</v>
      </c>
      <c r="L123" s="34">
        <v>1.8</v>
      </c>
      <c r="M123" s="34">
        <v>11.1</v>
      </c>
      <c r="N123" s="34">
        <v>8.07</v>
      </c>
      <c r="O123">
        <v>2.29</v>
      </c>
      <c r="P123" s="56">
        <f t="shared" si="26"/>
        <v>9.2999999999999989</v>
      </c>
      <c r="Q123" s="56">
        <f t="shared" si="27"/>
        <v>6.2700000000000005</v>
      </c>
      <c r="R123" s="61">
        <f t="shared" si="28"/>
        <v>74.491645161290322</v>
      </c>
      <c r="S123" s="61">
        <f t="shared" si="29"/>
        <v>7.8745806451612923</v>
      </c>
      <c r="T123" s="61">
        <f t="shared" si="30"/>
        <v>2.4382250770138292</v>
      </c>
      <c r="U123" s="61">
        <f t="shared" si="31"/>
        <v>20.077259618535752</v>
      </c>
      <c r="V123" s="61">
        <f t="shared" si="23"/>
        <v>0.76636032599271708</v>
      </c>
      <c r="W123" s="61">
        <f t="shared" si="24"/>
        <v>6.3104983093462801</v>
      </c>
      <c r="X123" s="29"/>
      <c r="Y123" s="31"/>
      <c r="Z123" s="31"/>
      <c r="AA123" s="29"/>
    </row>
    <row r="124" spans="1:27" s="28" customFormat="1">
      <c r="A124" s="29" t="s">
        <v>317</v>
      </c>
      <c r="B124" s="30" t="s">
        <v>296</v>
      </c>
      <c r="C124" s="30" t="s">
        <v>302</v>
      </c>
      <c r="D124" s="29" t="s">
        <v>301</v>
      </c>
      <c r="E124" s="39">
        <v>0.33100000000000002</v>
      </c>
      <c r="F124" s="67">
        <v>1.1890000000000001</v>
      </c>
      <c r="G124" s="31">
        <v>288.75</v>
      </c>
      <c r="H124" s="31">
        <v>357.4</v>
      </c>
      <c r="I124" s="31">
        <f t="shared" si="25"/>
        <v>352.82</v>
      </c>
      <c r="J124" s="34">
        <v>271.14</v>
      </c>
      <c r="K124" s="34">
        <v>10.63</v>
      </c>
      <c r="L124" s="34">
        <v>1.82</v>
      </c>
      <c r="M124" s="34">
        <v>11.3</v>
      </c>
      <c r="N124" s="34">
        <v>8.58</v>
      </c>
      <c r="O124">
        <v>2.29</v>
      </c>
      <c r="P124" s="56">
        <f t="shared" si="26"/>
        <v>9.48</v>
      </c>
      <c r="Q124" s="56">
        <f t="shared" si="27"/>
        <v>6.76</v>
      </c>
      <c r="R124" s="61">
        <f t="shared" si="28"/>
        <v>191.71160337552737</v>
      </c>
      <c r="S124" s="61">
        <f t="shared" si="29"/>
        <v>7.5800421940928269</v>
      </c>
      <c r="T124" s="61">
        <f t="shared" si="30"/>
        <v>4.3667303099968278</v>
      </c>
      <c r="U124" s="61">
        <f t="shared" si="31"/>
        <v>15.685928515366248</v>
      </c>
      <c r="V124" s="61">
        <f t="shared" si="23"/>
        <v>3.5322905875021333</v>
      </c>
      <c r="W124" s="61">
        <f t="shared" si="24"/>
        <v>12.688500025800712</v>
      </c>
      <c r="X124" s="29"/>
      <c r="Y124" s="31"/>
      <c r="Z124" s="31"/>
      <c r="AA124" s="29"/>
    </row>
    <row r="125" spans="1:27" s="28" customFormat="1">
      <c r="A125" s="29" t="s">
        <v>185</v>
      </c>
      <c r="B125" s="30" t="s">
        <v>296</v>
      </c>
      <c r="C125" s="30" t="s">
        <v>302</v>
      </c>
      <c r="D125" s="29" t="s">
        <v>301</v>
      </c>
      <c r="E125" s="39">
        <v>0.60299999999999998</v>
      </c>
      <c r="F125" s="67">
        <v>1.3520000000000001</v>
      </c>
      <c r="G125" s="31">
        <v>336.32</v>
      </c>
      <c r="H125" s="31">
        <v>741.71</v>
      </c>
      <c r="I125" s="31">
        <f t="shared" si="25"/>
        <v>737.13</v>
      </c>
      <c r="J125" s="34">
        <v>423.96</v>
      </c>
      <c r="K125" s="34">
        <v>10.039999999999999</v>
      </c>
      <c r="L125" s="34">
        <v>1.8</v>
      </c>
      <c r="M125" s="34">
        <v>12.55</v>
      </c>
      <c r="N125" s="34">
        <v>10.16</v>
      </c>
      <c r="O125">
        <v>2.29</v>
      </c>
      <c r="P125" s="56">
        <f t="shared" si="26"/>
        <v>10.75</v>
      </c>
      <c r="Q125" s="56">
        <f t="shared" si="27"/>
        <v>8.36</v>
      </c>
      <c r="R125" s="61">
        <f t="shared" si="28"/>
        <v>327.92197209302321</v>
      </c>
      <c r="S125" s="61">
        <f t="shared" si="29"/>
        <v>7.8078511627906959</v>
      </c>
      <c r="T125" s="61">
        <f t="shared" si="30"/>
        <v>7.7229955774986196</v>
      </c>
      <c r="U125" s="61">
        <f t="shared" si="31"/>
        <v>17.315903848719959</v>
      </c>
      <c r="V125" s="61">
        <f t="shared" si="23"/>
        <v>10.685822532654194</v>
      </c>
      <c r="W125" s="61">
        <f t="shared" si="24"/>
        <v>23.958925479516537</v>
      </c>
      <c r="X125" s="29"/>
      <c r="Y125" s="31"/>
      <c r="Z125" s="31"/>
      <c r="AA125" s="29"/>
    </row>
    <row r="126" spans="1:27" s="28" customFormat="1">
      <c r="A126" s="29" t="s">
        <v>189</v>
      </c>
      <c r="B126" s="30" t="s">
        <v>296</v>
      </c>
      <c r="C126" s="30" t="s">
        <v>302</v>
      </c>
      <c r="D126" s="29" t="s">
        <v>301</v>
      </c>
      <c r="E126" s="39">
        <v>0.96499999999999997</v>
      </c>
      <c r="F126" s="67">
        <v>1.4610000000000001</v>
      </c>
      <c r="G126" s="31">
        <v>90.89</v>
      </c>
      <c r="H126" s="31">
        <v>261.58</v>
      </c>
      <c r="I126" s="31">
        <f t="shared" si="25"/>
        <v>257</v>
      </c>
      <c r="J126" s="34">
        <v>172.2</v>
      </c>
      <c r="K126" s="34">
        <v>10.29</v>
      </c>
      <c r="L126" s="34">
        <v>1.99</v>
      </c>
      <c r="M126" s="34">
        <v>14.61</v>
      </c>
      <c r="N126" s="34">
        <v>9.91</v>
      </c>
      <c r="O126">
        <v>2.29</v>
      </c>
      <c r="P126" s="56">
        <f t="shared" si="26"/>
        <v>12.62</v>
      </c>
      <c r="Q126" s="56">
        <f t="shared" si="27"/>
        <v>7.92</v>
      </c>
      <c r="R126" s="61">
        <f t="shared" si="28"/>
        <v>106.63131537242472</v>
      </c>
      <c r="S126" s="61">
        <f t="shared" si="29"/>
        <v>6.4577496038034861</v>
      </c>
      <c r="T126" s="61">
        <f t="shared" si="30"/>
        <v>14.943286116755507</v>
      </c>
      <c r="U126" s="61">
        <f t="shared" si="31"/>
        <v>22.623980328061965</v>
      </c>
      <c r="V126" s="61">
        <f t="shared" si="23"/>
        <v>6.7233006523887449</v>
      </c>
      <c r="W126" s="61">
        <f t="shared" si="24"/>
        <v>10.179007516207209</v>
      </c>
      <c r="X126" s="29"/>
      <c r="Y126" s="31"/>
      <c r="Z126" s="31"/>
      <c r="AA126" s="29"/>
    </row>
    <row r="127" spans="1:27" s="28" customFormat="1">
      <c r="A127" s="29" t="s">
        <v>193</v>
      </c>
      <c r="B127" s="30" t="s">
        <v>296</v>
      </c>
      <c r="C127" s="30" t="s">
        <v>302</v>
      </c>
      <c r="D127" s="29" t="s">
        <v>301</v>
      </c>
      <c r="E127" s="39">
        <v>0.996</v>
      </c>
      <c r="F127" s="67">
        <v>2.3730000000000002</v>
      </c>
      <c r="G127" s="31">
        <v>139.66</v>
      </c>
      <c r="H127" s="31">
        <v>393.51</v>
      </c>
      <c r="I127" s="31">
        <f t="shared" si="25"/>
        <v>388.93</v>
      </c>
      <c r="J127" s="34">
        <v>253.16</v>
      </c>
      <c r="K127" s="34">
        <v>10.57</v>
      </c>
      <c r="L127" s="34">
        <v>1.74</v>
      </c>
      <c r="M127" s="34">
        <v>12.27</v>
      </c>
      <c r="N127" s="34">
        <v>8.08</v>
      </c>
      <c r="O127">
        <v>2.29</v>
      </c>
      <c r="P127" s="56">
        <f t="shared" si="26"/>
        <v>10.53</v>
      </c>
      <c r="Q127" s="56">
        <f t="shared" si="27"/>
        <v>6.34</v>
      </c>
      <c r="R127" s="61">
        <f t="shared" si="28"/>
        <v>151.04613485280152</v>
      </c>
      <c r="S127" s="61">
        <f t="shared" si="29"/>
        <v>6.3640835707502381</v>
      </c>
      <c r="T127" s="61">
        <f t="shared" si="30"/>
        <v>15.650328738259882</v>
      </c>
      <c r="U127" s="61">
        <f t="shared" si="31"/>
        <v>37.28737961434809</v>
      </c>
      <c r="V127" s="61">
        <f t="shared" si="23"/>
        <v>9.9743530172568651</v>
      </c>
      <c r="W127" s="61">
        <f t="shared" si="24"/>
        <v>23.764196495934279</v>
      </c>
      <c r="X127" s="29"/>
      <c r="Y127" s="31"/>
      <c r="Z127" s="31"/>
      <c r="AA127" s="29"/>
    </row>
    <row r="128" spans="1:27" s="28" customFormat="1">
      <c r="A128" s="29" t="s">
        <v>197</v>
      </c>
      <c r="B128" s="30" t="s">
        <v>296</v>
      </c>
      <c r="C128" s="30" t="s">
        <v>302</v>
      </c>
      <c r="D128" s="29" t="s">
        <v>301</v>
      </c>
      <c r="E128" s="39">
        <v>0.81899999999999995</v>
      </c>
      <c r="F128" s="67">
        <v>2.073</v>
      </c>
      <c r="G128" s="31">
        <v>218.36</v>
      </c>
      <c r="H128" s="31">
        <v>378.99</v>
      </c>
      <c r="I128" s="31">
        <f t="shared" si="25"/>
        <v>374.41</v>
      </c>
      <c r="J128" s="34">
        <v>251.2</v>
      </c>
      <c r="K128" s="34">
        <v>10.73</v>
      </c>
      <c r="L128" s="34">
        <v>1.71</v>
      </c>
      <c r="M128" s="34">
        <v>14.11</v>
      </c>
      <c r="N128" s="34">
        <v>7.37</v>
      </c>
      <c r="O128">
        <v>2.29</v>
      </c>
      <c r="P128" s="56">
        <f t="shared" si="26"/>
        <v>12.399999999999999</v>
      </c>
      <c r="Q128" s="56">
        <f t="shared" si="27"/>
        <v>5.66</v>
      </c>
      <c r="R128" s="61">
        <f t="shared" si="28"/>
        <v>113.61537096774195</v>
      </c>
      <c r="S128" s="61">
        <f t="shared" si="29"/>
        <v>4.8977258064516143</v>
      </c>
      <c r="T128" s="61">
        <f t="shared" si="30"/>
        <v>16.722046769567175</v>
      </c>
      <c r="U128" s="61">
        <f t="shared" si="31"/>
        <v>42.325766731761604</v>
      </c>
      <c r="V128" s="61">
        <f t="shared" si="23"/>
        <v>8.0163778357143691</v>
      </c>
      <c r="W128" s="61">
        <f t="shared" si="24"/>
        <v>20.290538770983989</v>
      </c>
      <c r="X128" s="29"/>
      <c r="Y128" s="31"/>
      <c r="Z128" s="31"/>
      <c r="AA128" s="29"/>
    </row>
    <row r="129" spans="1:39" s="28" customFormat="1">
      <c r="A129" s="29" t="s">
        <v>201</v>
      </c>
      <c r="B129" s="30" t="s">
        <v>296</v>
      </c>
      <c r="C129" s="30" t="s">
        <v>302</v>
      </c>
      <c r="D129" s="29" t="s">
        <v>301</v>
      </c>
      <c r="E129" s="39">
        <v>1.0109999999999999</v>
      </c>
      <c r="F129" s="67">
        <v>0.84799999999999998</v>
      </c>
      <c r="G129" s="31">
        <v>169.53</v>
      </c>
      <c r="H129" s="31">
        <v>386.53999999999996</v>
      </c>
      <c r="I129" s="31">
        <f t="shared" si="25"/>
        <v>381.96</v>
      </c>
      <c r="J129" s="34">
        <v>315.14</v>
      </c>
      <c r="K129" s="34">
        <v>10.57</v>
      </c>
      <c r="L129" s="34">
        <v>1.76</v>
      </c>
      <c r="M129" s="34">
        <v>11.57</v>
      </c>
      <c r="N129" s="34">
        <v>6.51</v>
      </c>
      <c r="O129">
        <v>2.29</v>
      </c>
      <c r="P129" s="56">
        <f t="shared" si="26"/>
        <v>9.81</v>
      </c>
      <c r="Q129" s="56">
        <f t="shared" si="27"/>
        <v>4.75</v>
      </c>
      <c r="R129" s="61">
        <f t="shared" si="28"/>
        <v>151.48190621814473</v>
      </c>
      <c r="S129" s="61">
        <f t="shared" si="29"/>
        <v>5.1179918450560651</v>
      </c>
      <c r="T129" s="61">
        <f t="shared" si="30"/>
        <v>19.753841557536223</v>
      </c>
      <c r="U129" s="61">
        <f t="shared" si="31"/>
        <v>16.568998655579346</v>
      </c>
      <c r="V129" s="61">
        <f t="shared" si="23"/>
        <v>12.625947570745957</v>
      </c>
      <c r="W129" s="61">
        <f t="shared" si="24"/>
        <v>10.590310128578214</v>
      </c>
      <c r="X129" s="29"/>
      <c r="Y129" s="31"/>
      <c r="Z129" s="31"/>
      <c r="AA129" s="29"/>
    </row>
    <row r="130" spans="1:39" s="28" customFormat="1">
      <c r="A130" s="29" t="s">
        <v>205</v>
      </c>
      <c r="B130" s="30" t="s">
        <v>296</v>
      </c>
      <c r="C130" s="30" t="s">
        <v>302</v>
      </c>
      <c r="D130" s="29" t="s">
        <v>301</v>
      </c>
      <c r="E130" s="39">
        <v>1.0959999999999999</v>
      </c>
      <c r="F130" s="67">
        <v>1.5680000000000001</v>
      </c>
      <c r="G130" s="31">
        <v>295.3</v>
      </c>
      <c r="H130" s="31">
        <v>413.8</v>
      </c>
      <c r="I130" s="31">
        <f t="shared" si="25"/>
        <v>409.22</v>
      </c>
      <c r="J130" s="34">
        <v>296.39</v>
      </c>
      <c r="K130" s="34">
        <v>10.1</v>
      </c>
      <c r="L130" s="34">
        <v>1.7</v>
      </c>
      <c r="M130" s="34">
        <v>12.55</v>
      </c>
      <c r="N130" s="34">
        <v>8.32</v>
      </c>
      <c r="O130">
        <v>2.29</v>
      </c>
      <c r="P130" s="56">
        <f t="shared" si="26"/>
        <v>10.850000000000001</v>
      </c>
      <c r="Q130" s="56">
        <f t="shared" si="27"/>
        <v>6.62</v>
      </c>
      <c r="R130" s="61">
        <f t="shared" si="28"/>
        <v>179.44165898617507</v>
      </c>
      <c r="S130" s="61">
        <f t="shared" si="29"/>
        <v>6.162396313364054</v>
      </c>
      <c r="T130" s="61">
        <f t="shared" si="30"/>
        <v>17.785289102928424</v>
      </c>
      <c r="U130" s="61">
        <f t="shared" si="31"/>
        <v>25.444647183751616</v>
      </c>
      <c r="V130" s="61">
        <f t="shared" si="23"/>
        <v>13.465914692735096</v>
      </c>
      <c r="W130" s="61">
        <f t="shared" si="24"/>
        <v>19.265104231942182</v>
      </c>
      <c r="X130" s="29"/>
      <c r="Y130" s="31"/>
      <c r="Z130" s="31"/>
      <c r="AA130" s="29"/>
    </row>
    <row r="131" spans="1:39" s="28" customFormat="1">
      <c r="A131" s="29" t="s">
        <v>209</v>
      </c>
      <c r="B131" s="30" t="s">
        <v>296</v>
      </c>
      <c r="C131" s="30" t="s">
        <v>302</v>
      </c>
      <c r="D131" s="29" t="s">
        <v>301</v>
      </c>
      <c r="E131" s="39">
        <v>0.48</v>
      </c>
      <c r="F131" s="67">
        <v>1.5840000000000001</v>
      </c>
      <c r="G131" s="31">
        <v>237.99</v>
      </c>
      <c r="H131" s="31">
        <v>476.95000000000005</v>
      </c>
      <c r="I131" s="31">
        <f t="shared" si="25"/>
        <v>472.37000000000006</v>
      </c>
      <c r="J131" s="34">
        <v>321.45</v>
      </c>
      <c r="K131" s="34">
        <v>10.24</v>
      </c>
      <c r="L131" s="34">
        <v>1.87</v>
      </c>
      <c r="M131" s="34">
        <v>11.38</v>
      </c>
      <c r="N131" s="34">
        <v>8.83</v>
      </c>
      <c r="O131">
        <v>2.29</v>
      </c>
      <c r="P131" s="56">
        <f t="shared" si="26"/>
        <v>9.5100000000000016</v>
      </c>
      <c r="Q131" s="56">
        <f t="shared" si="27"/>
        <v>6.96</v>
      </c>
      <c r="R131" s="61">
        <f t="shared" si="28"/>
        <v>233.58082018927439</v>
      </c>
      <c r="S131" s="61">
        <f t="shared" si="29"/>
        <v>7.4942586750788625</v>
      </c>
      <c r="T131" s="61">
        <f t="shared" si="30"/>
        <v>6.4049030172413808</v>
      </c>
      <c r="U131" s="61">
        <f t="shared" si="31"/>
        <v>21.136179956896559</v>
      </c>
      <c r="V131" s="61">
        <f t="shared" si="23"/>
        <v>6.3125</v>
      </c>
      <c r="W131" s="61">
        <f t="shared" si="24"/>
        <v>20.831250000000001</v>
      </c>
      <c r="X131" s="29"/>
      <c r="AA131" s="29"/>
      <c r="AB131" s="31"/>
      <c r="AD131" s="32"/>
      <c r="AE131" s="32"/>
      <c r="AF131" s="32"/>
      <c r="AI131" s="31"/>
      <c r="AK131" s="31"/>
      <c r="AL131" s="31"/>
      <c r="AM131" s="31"/>
    </row>
    <row r="132" spans="1:39" s="28" customFormat="1">
      <c r="A132" s="29" t="s">
        <v>213</v>
      </c>
      <c r="B132" s="30" t="s">
        <v>296</v>
      </c>
      <c r="C132" s="30" t="s">
        <v>302</v>
      </c>
      <c r="D132" s="29" t="s">
        <v>301</v>
      </c>
      <c r="E132" s="39">
        <v>0.55299999999999994</v>
      </c>
      <c r="F132" s="67">
        <v>1.3</v>
      </c>
      <c r="G132" s="31">
        <v>257.07</v>
      </c>
      <c r="H132" s="31">
        <v>548.25</v>
      </c>
      <c r="I132" s="31">
        <f t="shared" si="25"/>
        <v>543.66999999999996</v>
      </c>
      <c r="J132" s="34">
        <v>329.29</v>
      </c>
      <c r="K132" s="34">
        <v>10.28</v>
      </c>
      <c r="L132" s="34">
        <v>2.02</v>
      </c>
      <c r="M132" s="34">
        <v>12.25</v>
      </c>
      <c r="N132" s="34">
        <v>9.32</v>
      </c>
      <c r="O132">
        <v>2.29</v>
      </c>
      <c r="P132" s="56">
        <f t="shared" si="26"/>
        <v>10.23</v>
      </c>
      <c r="Q132" s="56">
        <f t="shared" si="27"/>
        <v>7.3000000000000007</v>
      </c>
      <c r="R132" s="61">
        <f t="shared" si="28"/>
        <v>233.34310850439886</v>
      </c>
      <c r="S132" s="61">
        <f t="shared" si="29"/>
        <v>7.3356793743890512</v>
      </c>
      <c r="T132" s="61">
        <f t="shared" si="30"/>
        <v>7.5384974148499548</v>
      </c>
      <c r="U132" s="61">
        <f t="shared" si="31"/>
        <v>17.721603326048722</v>
      </c>
      <c r="V132" s="61">
        <f t="shared" si="23"/>
        <v>7.4221789883268494</v>
      </c>
      <c r="W132" s="61">
        <f t="shared" si="24"/>
        <v>17.448160370388617</v>
      </c>
      <c r="X132" s="29"/>
      <c r="AA132" s="29"/>
      <c r="AB132" s="31"/>
      <c r="AD132" s="32"/>
      <c r="AE132" s="32"/>
      <c r="AF132" s="32"/>
      <c r="AI132" s="31"/>
      <c r="AK132" s="31"/>
      <c r="AL132" s="31"/>
      <c r="AM132" s="31"/>
    </row>
    <row r="133" spans="1:39" s="28" customFormat="1">
      <c r="A133" s="29" t="s">
        <v>217</v>
      </c>
      <c r="B133" s="30" t="s">
        <v>296</v>
      </c>
      <c r="C133" s="30" t="s">
        <v>302</v>
      </c>
      <c r="D133" s="29" t="s">
        <v>301</v>
      </c>
      <c r="E133" s="39">
        <v>0.20200000000000001</v>
      </c>
      <c r="F133" s="67">
        <v>1.45</v>
      </c>
      <c r="G133" s="31">
        <v>92.35</v>
      </c>
      <c r="H133" s="31">
        <v>393.30999999999995</v>
      </c>
      <c r="I133" s="31">
        <f t="shared" ref="I133:I164" si="32">H133-($Q$1*2)</f>
        <v>388.72999999999996</v>
      </c>
      <c r="J133" s="34">
        <v>248.18</v>
      </c>
      <c r="K133" s="34">
        <v>10.09</v>
      </c>
      <c r="L133" s="34">
        <v>1.88</v>
      </c>
      <c r="M133" s="34">
        <v>12.53</v>
      </c>
      <c r="N133" s="34">
        <v>9.52</v>
      </c>
      <c r="O133">
        <v>2.29</v>
      </c>
      <c r="P133" s="56">
        <f t="shared" ref="P133:P148" si="33">$M133-$L133</f>
        <v>10.649999999999999</v>
      </c>
      <c r="Q133" s="56">
        <f t="shared" ref="Q133:Q148" si="34">$N133-$L133</f>
        <v>7.64</v>
      </c>
      <c r="R133" s="61">
        <f t="shared" ref="R133:R148" si="35">($J133-$Q$1)*$Q133/$P133</f>
        <v>176.39432863849768</v>
      </c>
      <c r="S133" s="61">
        <f t="shared" ref="S133:S148" si="36">$K133*$Q133/$P133</f>
        <v>7.2382723004694842</v>
      </c>
      <c r="T133" s="61">
        <f t="shared" ref="T133:T148" si="37">($E133*$Q$2/$S133)*1000</f>
        <v>2.7907212054857076</v>
      </c>
      <c r="U133" s="61">
        <f t="shared" ref="U133:U148" si="38">($F133*$Q$2/$S133)*1000</f>
        <v>20.032404692842942</v>
      </c>
      <c r="V133" s="61">
        <f t="shared" si="23"/>
        <v>2.0770776095310985</v>
      </c>
      <c r="W133" s="61">
        <f t="shared" si="24"/>
        <v>14.909715513960849</v>
      </c>
      <c r="X133" s="29"/>
      <c r="AA133" s="29"/>
      <c r="AB133" s="31"/>
      <c r="AD133" s="32"/>
      <c r="AE133" s="32"/>
      <c r="AF133" s="32"/>
      <c r="AI133" s="31"/>
      <c r="AK133" s="31"/>
      <c r="AL133" s="31"/>
      <c r="AM133" s="31"/>
    </row>
    <row r="134" spans="1:39" s="28" customFormat="1">
      <c r="A134" s="29" t="s">
        <v>221</v>
      </c>
      <c r="B134" s="30" t="s">
        <v>296</v>
      </c>
      <c r="C134" s="30" t="s">
        <v>302</v>
      </c>
      <c r="D134" s="29" t="s">
        <v>301</v>
      </c>
      <c r="E134" s="39">
        <v>0.5</v>
      </c>
      <c r="F134" s="67">
        <v>1.234</v>
      </c>
      <c r="G134" s="31">
        <v>291.51</v>
      </c>
      <c r="H134" s="31">
        <v>694.78</v>
      </c>
      <c r="I134" s="31">
        <f t="shared" si="32"/>
        <v>690.19999999999993</v>
      </c>
      <c r="J134" s="34">
        <v>331.16</v>
      </c>
      <c r="K134" s="34">
        <v>10.35</v>
      </c>
      <c r="L134" s="34">
        <v>1.9</v>
      </c>
      <c r="M134" s="34">
        <v>13.14</v>
      </c>
      <c r="N134" s="34">
        <v>10.42</v>
      </c>
      <c r="O134">
        <v>2.29</v>
      </c>
      <c r="P134" s="56">
        <f t="shared" si="33"/>
        <v>11.24</v>
      </c>
      <c r="Q134" s="56">
        <f t="shared" si="34"/>
        <v>8.52</v>
      </c>
      <c r="R134" s="61">
        <f t="shared" si="35"/>
        <v>249.28580071174378</v>
      </c>
      <c r="S134" s="61">
        <f t="shared" si="36"/>
        <v>7.8453736654804258</v>
      </c>
      <c r="T134" s="61">
        <f t="shared" si="37"/>
        <v>6.3731827357057007</v>
      </c>
      <c r="U134" s="61">
        <f t="shared" si="38"/>
        <v>15.72901499172167</v>
      </c>
      <c r="V134" s="61">
        <f t="shared" ref="V134:V148" si="39">(T134*R134)/237</f>
        <v>6.7035610183656429</v>
      </c>
      <c r="W134" s="61">
        <f t="shared" ref="W134:W148" si="40">(U134*R134)/237</f>
        <v>16.544388593326406</v>
      </c>
      <c r="X134" s="29"/>
      <c r="Y134"/>
      <c r="Z134"/>
      <c r="AA134" s="29"/>
      <c r="AB134"/>
      <c r="AC134"/>
      <c r="AD134"/>
      <c r="AE134"/>
      <c r="AF134"/>
      <c r="AG134"/>
      <c r="AH134"/>
      <c r="AI134"/>
      <c r="AJ134"/>
      <c r="AK134"/>
      <c r="AL134"/>
      <c r="AM134"/>
    </row>
    <row r="135" spans="1:39" s="28" customFormat="1">
      <c r="A135" s="29" t="s">
        <v>225</v>
      </c>
      <c r="B135" s="30" t="s">
        <v>296</v>
      </c>
      <c r="C135" s="30" t="s">
        <v>302</v>
      </c>
      <c r="D135" s="29" t="s">
        <v>301</v>
      </c>
      <c r="E135" s="46">
        <v>0.376</v>
      </c>
      <c r="F135" s="46">
        <v>2.0229999999999997</v>
      </c>
      <c r="G135" s="31">
        <v>89.35</v>
      </c>
      <c r="H135" s="31">
        <v>378.28</v>
      </c>
      <c r="I135" s="31">
        <f t="shared" si="32"/>
        <v>373.7</v>
      </c>
      <c r="J135" s="34">
        <v>256.95999999999998</v>
      </c>
      <c r="K135" s="34">
        <v>12.19</v>
      </c>
      <c r="L135" s="34">
        <v>1.93</v>
      </c>
      <c r="M135" s="34">
        <v>11.13</v>
      </c>
      <c r="N135" s="34">
        <v>8.23</v>
      </c>
      <c r="O135">
        <v>2.29</v>
      </c>
      <c r="P135" s="56">
        <f t="shared" si="33"/>
        <v>9.2000000000000011</v>
      </c>
      <c r="Q135" s="56">
        <f t="shared" si="34"/>
        <v>6.3000000000000007</v>
      </c>
      <c r="R135" s="61">
        <f t="shared" si="35"/>
        <v>174.39358695652172</v>
      </c>
      <c r="S135" s="61">
        <f t="shared" si="36"/>
        <v>8.3475000000000001</v>
      </c>
      <c r="T135" s="61">
        <f t="shared" si="37"/>
        <v>4.5043426175501651</v>
      </c>
      <c r="U135" s="61">
        <f t="shared" si="38"/>
        <v>24.234800838574419</v>
      </c>
      <c r="V135" s="61">
        <f t="shared" si="39"/>
        <v>3.3144661010789087</v>
      </c>
      <c r="W135" s="61">
        <f t="shared" si="40"/>
        <v>17.832885432134656</v>
      </c>
      <c r="X135" s="29"/>
      <c r="Y135" s="23"/>
      <c r="Z135" s="23"/>
      <c r="AA135" s="29"/>
    </row>
    <row r="136" spans="1:39" s="28" customFormat="1">
      <c r="A136" s="29" t="s">
        <v>229</v>
      </c>
      <c r="B136" s="30" t="s">
        <v>296</v>
      </c>
      <c r="C136" s="30" t="s">
        <v>302</v>
      </c>
      <c r="D136" s="29" t="s">
        <v>301</v>
      </c>
      <c r="E136" s="46">
        <v>0.56000000000000005</v>
      </c>
      <c r="F136" s="46">
        <v>1.4689999999999999</v>
      </c>
      <c r="G136" s="31">
        <v>255.2</v>
      </c>
      <c r="H136" s="31">
        <v>540.21</v>
      </c>
      <c r="I136" s="31">
        <f t="shared" si="32"/>
        <v>535.63</v>
      </c>
      <c r="J136" s="34">
        <v>347.36</v>
      </c>
      <c r="K136" s="34">
        <v>10.050000000000001</v>
      </c>
      <c r="L136" s="34">
        <v>1.99</v>
      </c>
      <c r="M136" s="34">
        <v>11.92</v>
      </c>
      <c r="N136" s="34">
        <v>8.57</v>
      </c>
      <c r="O136">
        <v>2.29</v>
      </c>
      <c r="P136" s="56">
        <f t="shared" si="33"/>
        <v>9.93</v>
      </c>
      <c r="Q136" s="56">
        <f t="shared" si="34"/>
        <v>6.58</v>
      </c>
      <c r="R136" s="61">
        <f t="shared" si="35"/>
        <v>228.65665659617321</v>
      </c>
      <c r="S136" s="61">
        <f t="shared" si="36"/>
        <v>6.6595166163141997</v>
      </c>
      <c r="T136" s="61">
        <f t="shared" si="37"/>
        <v>8.4090187361067006</v>
      </c>
      <c r="U136" s="61">
        <f t="shared" si="38"/>
        <v>22.058658077394185</v>
      </c>
      <c r="V136" s="61">
        <f t="shared" si="39"/>
        <v>8.1129878035980436</v>
      </c>
      <c r="W136" s="61">
        <f t="shared" si="40"/>
        <v>21.282105506224156</v>
      </c>
      <c r="X136" s="29"/>
      <c r="Y136" s="31"/>
      <c r="Z136" s="31"/>
      <c r="AA136" s="29"/>
    </row>
    <row r="137" spans="1:39" s="75" customFormat="1">
      <c r="A137" s="70" t="s">
        <v>303</v>
      </c>
      <c r="B137" s="71" t="s">
        <v>296</v>
      </c>
      <c r="C137" s="71" t="s">
        <v>302</v>
      </c>
      <c r="D137" s="70" t="s">
        <v>301</v>
      </c>
      <c r="E137" s="79">
        <v>0</v>
      </c>
      <c r="F137" s="79">
        <v>0</v>
      </c>
      <c r="G137" s="73">
        <v>0</v>
      </c>
      <c r="H137" s="73">
        <v>164.85</v>
      </c>
      <c r="I137" s="73">
        <f t="shared" si="32"/>
        <v>160.26999999999998</v>
      </c>
      <c r="J137" s="74">
        <v>114.7</v>
      </c>
      <c r="K137" s="74">
        <v>10.09</v>
      </c>
      <c r="L137" s="74">
        <v>1.98</v>
      </c>
      <c r="M137" s="74">
        <v>11.93</v>
      </c>
      <c r="N137" s="74">
        <v>9.34</v>
      </c>
      <c r="O137" s="75">
        <v>2.29</v>
      </c>
      <c r="P137" s="76">
        <f t="shared" si="33"/>
        <v>9.9499999999999993</v>
      </c>
      <c r="Q137" s="76">
        <f t="shared" si="34"/>
        <v>7.3599999999999994</v>
      </c>
      <c r="R137" s="61">
        <f t="shared" si="35"/>
        <v>83.14950753768845</v>
      </c>
      <c r="S137" s="77">
        <f t="shared" si="36"/>
        <v>7.4635577889447244</v>
      </c>
      <c r="T137" s="77">
        <f t="shared" si="37"/>
        <v>0</v>
      </c>
      <c r="U137" s="77">
        <f t="shared" si="38"/>
        <v>0</v>
      </c>
      <c r="V137" s="77">
        <f t="shared" si="39"/>
        <v>0</v>
      </c>
      <c r="W137" s="77">
        <f t="shared" si="40"/>
        <v>0</v>
      </c>
      <c r="X137" s="70" t="s">
        <v>304</v>
      </c>
      <c r="Y137" s="73"/>
      <c r="Z137" s="73"/>
      <c r="AA137" s="70"/>
    </row>
    <row r="138" spans="1:39" s="75" customFormat="1">
      <c r="A138" s="70" t="s">
        <v>237</v>
      </c>
      <c r="B138" s="71" t="s">
        <v>296</v>
      </c>
      <c r="C138" s="71" t="s">
        <v>302</v>
      </c>
      <c r="D138" s="70" t="s">
        <v>301</v>
      </c>
      <c r="E138" s="72">
        <v>0.34499999999999997</v>
      </c>
      <c r="F138" s="72">
        <v>1.36</v>
      </c>
      <c r="G138" s="73">
        <v>0</v>
      </c>
      <c r="H138" s="73">
        <v>133.37</v>
      </c>
      <c r="I138" s="73">
        <f t="shared" si="32"/>
        <v>128.79</v>
      </c>
      <c r="J138" s="74">
        <v>71.77</v>
      </c>
      <c r="K138" s="74">
        <v>10.35</v>
      </c>
      <c r="L138" s="74">
        <v>1.97</v>
      </c>
      <c r="M138" s="74">
        <v>12.44</v>
      </c>
      <c r="N138" s="74">
        <v>8.9600000000000009</v>
      </c>
      <c r="O138" s="75">
        <v>2.29</v>
      </c>
      <c r="P138" s="76">
        <f t="shared" si="33"/>
        <v>10.469999999999999</v>
      </c>
      <c r="Q138" s="76">
        <f t="shared" si="34"/>
        <v>6.9900000000000011</v>
      </c>
      <c r="R138" s="61">
        <f t="shared" si="35"/>
        <v>46.386361031518632</v>
      </c>
      <c r="S138" s="77">
        <f t="shared" si="36"/>
        <v>6.9098853868194858</v>
      </c>
      <c r="T138" s="77">
        <f t="shared" si="37"/>
        <v>4.9928469241773952</v>
      </c>
      <c r="U138" s="77">
        <f t="shared" si="38"/>
        <v>19.681947295307996</v>
      </c>
      <c r="V138" s="77">
        <f t="shared" si="39"/>
        <v>0.97721518987341771</v>
      </c>
      <c r="W138" s="77">
        <f t="shared" si="40"/>
        <v>3.85221060355898</v>
      </c>
      <c r="X138" s="70" t="s">
        <v>304</v>
      </c>
      <c r="Y138" s="73"/>
      <c r="Z138" s="73"/>
      <c r="AA138" s="70"/>
    </row>
    <row r="139" spans="1:39" s="28" customFormat="1">
      <c r="A139" s="29" t="s">
        <v>241</v>
      </c>
      <c r="B139" s="30" t="s">
        <v>296</v>
      </c>
      <c r="C139" s="30" t="s">
        <v>302</v>
      </c>
      <c r="D139" s="29" t="s">
        <v>301</v>
      </c>
      <c r="E139" s="46">
        <v>0.28299999999999997</v>
      </c>
      <c r="F139" s="46">
        <v>1.5619999999999998</v>
      </c>
      <c r="G139" s="31">
        <v>81.540000000000006</v>
      </c>
      <c r="H139" s="31">
        <v>160.11000000000001</v>
      </c>
      <c r="I139" s="31">
        <f t="shared" si="32"/>
        <v>155.53</v>
      </c>
      <c r="J139" s="34">
        <v>109.01</v>
      </c>
      <c r="K139" s="34">
        <v>10.08</v>
      </c>
      <c r="L139" s="34">
        <v>2.0299999999999998</v>
      </c>
      <c r="M139" s="34">
        <v>12.34</v>
      </c>
      <c r="N139" s="34">
        <v>9.0299999999999994</v>
      </c>
      <c r="O139">
        <v>2.29</v>
      </c>
      <c r="P139" s="56">
        <f t="shared" si="33"/>
        <v>10.31</v>
      </c>
      <c r="Q139" s="56">
        <f t="shared" si="34"/>
        <v>7</v>
      </c>
      <c r="R139" s="61">
        <f t="shared" si="35"/>
        <v>72.45780795344325</v>
      </c>
      <c r="S139" s="61">
        <f t="shared" si="36"/>
        <v>6.8438409311348201</v>
      </c>
      <c r="T139" s="61">
        <f t="shared" si="37"/>
        <v>4.1351048752834467</v>
      </c>
      <c r="U139" s="61">
        <f t="shared" si="38"/>
        <v>22.823441043083903</v>
      </c>
      <c r="V139" s="61">
        <f t="shared" si="39"/>
        <v>1.2642220882727209</v>
      </c>
      <c r="W139" s="61">
        <f t="shared" si="40"/>
        <v>6.9777911727278816</v>
      </c>
      <c r="X139" s="29"/>
      <c r="Y139" s="31"/>
      <c r="Z139" s="31"/>
      <c r="AA139" s="29"/>
    </row>
    <row r="140" spans="1:39" s="75" customFormat="1">
      <c r="A140" s="70" t="s">
        <v>245</v>
      </c>
      <c r="B140" s="71" t="s">
        <v>296</v>
      </c>
      <c r="C140" s="71" t="s">
        <v>302</v>
      </c>
      <c r="D140" s="70" t="s">
        <v>301</v>
      </c>
      <c r="E140" s="72">
        <v>0.378</v>
      </c>
      <c r="F140" s="72">
        <v>0.10099999999999998</v>
      </c>
      <c r="G140" s="73">
        <v>0</v>
      </c>
      <c r="H140" s="73">
        <v>0</v>
      </c>
      <c r="I140" s="73">
        <f t="shared" si="32"/>
        <v>-4.58</v>
      </c>
      <c r="J140" s="74"/>
      <c r="K140" s="74"/>
      <c r="L140" s="74"/>
      <c r="M140" s="74"/>
      <c r="N140" s="74"/>
      <c r="O140" s="75">
        <v>2.29</v>
      </c>
      <c r="P140" s="76">
        <f t="shared" si="33"/>
        <v>0</v>
      </c>
      <c r="Q140" s="76">
        <f t="shared" si="34"/>
        <v>0</v>
      </c>
      <c r="R140" s="61" t="e">
        <f t="shared" si="35"/>
        <v>#DIV/0!</v>
      </c>
      <c r="S140" s="77" t="e">
        <f t="shared" si="36"/>
        <v>#DIV/0!</v>
      </c>
      <c r="T140" s="77" t="e">
        <f t="shared" si="37"/>
        <v>#DIV/0!</v>
      </c>
      <c r="U140" s="77" t="e">
        <f t="shared" si="38"/>
        <v>#DIV/0!</v>
      </c>
      <c r="V140" s="77" t="e">
        <f t="shared" si="39"/>
        <v>#DIV/0!</v>
      </c>
      <c r="W140" s="77" t="e">
        <f t="shared" si="40"/>
        <v>#DIV/0!</v>
      </c>
      <c r="X140" s="70" t="s">
        <v>304</v>
      </c>
      <c r="Y140" s="73"/>
      <c r="Z140" s="73"/>
      <c r="AA140" s="70"/>
    </row>
    <row r="141" spans="1:39" s="28" customFormat="1">
      <c r="A141" s="29" t="s">
        <v>249</v>
      </c>
      <c r="B141" s="30" t="s">
        <v>296</v>
      </c>
      <c r="C141" s="30" t="s">
        <v>302</v>
      </c>
      <c r="D141" s="29" t="s">
        <v>301</v>
      </c>
      <c r="E141" s="46">
        <v>0.34599999999999997</v>
      </c>
      <c r="F141" s="46">
        <v>1.831</v>
      </c>
      <c r="G141" s="31">
        <v>263.91000000000003</v>
      </c>
      <c r="H141" s="31">
        <v>486.61</v>
      </c>
      <c r="I141" s="31">
        <f t="shared" si="32"/>
        <v>482.03000000000003</v>
      </c>
      <c r="J141" s="34">
        <v>212.37</v>
      </c>
      <c r="K141" s="34">
        <v>10.27</v>
      </c>
      <c r="L141" s="34">
        <v>1.91</v>
      </c>
      <c r="M141" s="34">
        <v>12.04</v>
      </c>
      <c r="N141" s="34">
        <v>9.19</v>
      </c>
      <c r="O141">
        <v>2.29</v>
      </c>
      <c r="P141" s="56">
        <f t="shared" si="33"/>
        <v>10.129999999999999</v>
      </c>
      <c r="Q141" s="56">
        <f t="shared" si="34"/>
        <v>7.2799999999999994</v>
      </c>
      <c r="R141" s="61">
        <f t="shared" si="35"/>
        <v>150.97555774925962</v>
      </c>
      <c r="S141" s="61">
        <f t="shared" si="36"/>
        <v>7.3806120434353408</v>
      </c>
      <c r="T141" s="61">
        <f t="shared" si="37"/>
        <v>4.6879580983767939</v>
      </c>
      <c r="U141" s="61">
        <f t="shared" si="38"/>
        <v>24.808240688230953</v>
      </c>
      <c r="V141" s="61">
        <f t="shared" si="39"/>
        <v>2.986359023660738</v>
      </c>
      <c r="W141" s="61">
        <f t="shared" si="40"/>
        <v>15.803535758158414</v>
      </c>
      <c r="X141" s="29"/>
      <c r="Y141" s="31"/>
      <c r="Z141" s="31"/>
      <c r="AA141" s="29"/>
    </row>
    <row r="142" spans="1:39" s="28" customFormat="1">
      <c r="A142" s="29" t="s">
        <v>253</v>
      </c>
      <c r="B142" s="30" t="s">
        <v>296</v>
      </c>
      <c r="C142" s="30" t="s">
        <v>302</v>
      </c>
      <c r="D142" s="29" t="s">
        <v>301</v>
      </c>
      <c r="E142" s="46">
        <v>0.35699999999999998</v>
      </c>
      <c r="F142" s="46">
        <v>1.5760000000000001</v>
      </c>
      <c r="G142" s="31">
        <v>34.06</v>
      </c>
      <c r="H142" s="31">
        <v>191</v>
      </c>
      <c r="I142" s="31">
        <f t="shared" si="32"/>
        <v>186.42</v>
      </c>
      <c r="J142" s="34">
        <v>147.03</v>
      </c>
      <c r="K142" s="34">
        <v>10.25</v>
      </c>
      <c r="L142" s="34">
        <v>1.74</v>
      </c>
      <c r="M142" s="34">
        <v>13.05</v>
      </c>
      <c r="N142" s="34">
        <v>10.119999999999999</v>
      </c>
      <c r="O142">
        <v>2.29</v>
      </c>
      <c r="P142" s="56">
        <f t="shared" si="33"/>
        <v>11.31</v>
      </c>
      <c r="Q142" s="56">
        <f t="shared" si="34"/>
        <v>8.379999999999999</v>
      </c>
      <c r="R142" s="61">
        <f t="shared" si="35"/>
        <v>107.24325375773651</v>
      </c>
      <c r="S142" s="61">
        <f t="shared" si="36"/>
        <v>7.5946065428824046</v>
      </c>
      <c r="T142" s="61">
        <f t="shared" si="37"/>
        <v>4.700704348332267</v>
      </c>
      <c r="U142" s="61">
        <f t="shared" si="38"/>
        <v>20.751568775830961</v>
      </c>
      <c r="V142" s="61">
        <f t="shared" si="39"/>
        <v>2.1270836677987037</v>
      </c>
      <c r="W142" s="61">
        <f t="shared" si="40"/>
        <v>9.3901508696099647</v>
      </c>
      <c r="X142" s="29"/>
      <c r="Y142" s="31"/>
      <c r="Z142" s="31"/>
      <c r="AA142" s="29"/>
    </row>
    <row r="143" spans="1:39" s="28" customFormat="1">
      <c r="A143" s="29" t="s">
        <v>307</v>
      </c>
      <c r="B143" s="30" t="s">
        <v>296</v>
      </c>
      <c r="C143" s="30" t="s">
        <v>302</v>
      </c>
      <c r="D143" s="29" t="s">
        <v>301</v>
      </c>
      <c r="E143" s="67">
        <v>0.182</v>
      </c>
      <c r="F143" s="67">
        <v>2.0419999999999998</v>
      </c>
      <c r="G143" s="31">
        <v>283.01</v>
      </c>
      <c r="H143" s="31">
        <v>580.79</v>
      </c>
      <c r="I143" s="31">
        <f t="shared" si="32"/>
        <v>576.20999999999992</v>
      </c>
      <c r="J143" s="34">
        <v>221.12</v>
      </c>
      <c r="K143" s="34">
        <v>10.61</v>
      </c>
      <c r="L143" s="34">
        <v>1.7</v>
      </c>
      <c r="M143" s="34">
        <v>14.6</v>
      </c>
      <c r="N143" s="34">
        <v>11.13</v>
      </c>
      <c r="O143">
        <v>2.29</v>
      </c>
      <c r="P143" s="56">
        <f t="shared" si="33"/>
        <v>12.9</v>
      </c>
      <c r="Q143" s="56">
        <f t="shared" si="34"/>
        <v>9.4300000000000015</v>
      </c>
      <c r="R143" s="61">
        <f t="shared" si="35"/>
        <v>159.96642635658915</v>
      </c>
      <c r="S143" s="61">
        <f t="shared" si="36"/>
        <v>7.7559922480620163</v>
      </c>
      <c r="T143" s="61">
        <f t="shared" si="37"/>
        <v>2.3465727424556952</v>
      </c>
      <c r="U143" s="61">
        <f t="shared" si="38"/>
        <v>26.328030440079836</v>
      </c>
      <c r="V143" s="61">
        <f t="shared" si="39"/>
        <v>1.5838517122211748</v>
      </c>
      <c r="W143" s="61">
        <f t="shared" si="40"/>
        <v>17.770468111844171</v>
      </c>
      <c r="X143" s="29"/>
      <c r="Y143" s="31"/>
      <c r="Z143" s="31"/>
      <c r="AA143" s="29"/>
    </row>
    <row r="144" spans="1:39" s="28" customFormat="1">
      <c r="A144" s="29" t="s">
        <v>308</v>
      </c>
      <c r="B144" s="30" t="s">
        <v>296</v>
      </c>
      <c r="C144" s="30" t="s">
        <v>302</v>
      </c>
      <c r="D144" s="29" t="s">
        <v>301</v>
      </c>
      <c r="E144" s="67">
        <v>0.246</v>
      </c>
      <c r="F144" s="67">
        <v>1.8</v>
      </c>
      <c r="G144" s="31">
        <v>257.04000000000002</v>
      </c>
      <c r="H144" s="31">
        <v>311.14000000000004</v>
      </c>
      <c r="I144" s="31">
        <f t="shared" si="32"/>
        <v>306.56000000000006</v>
      </c>
      <c r="J144" s="34">
        <v>209.98</v>
      </c>
      <c r="K144" s="34">
        <v>10.16</v>
      </c>
      <c r="L144" s="34">
        <v>1.92</v>
      </c>
      <c r="M144" s="34">
        <v>11.41</v>
      </c>
      <c r="N144" s="34">
        <v>7.94</v>
      </c>
      <c r="O144">
        <v>2.29</v>
      </c>
      <c r="P144" s="56">
        <f t="shared" si="33"/>
        <v>9.49</v>
      </c>
      <c r="Q144" s="56">
        <f t="shared" si="34"/>
        <v>6.0200000000000005</v>
      </c>
      <c r="R144" s="61">
        <f t="shared" si="35"/>
        <v>131.74855637513173</v>
      </c>
      <c r="S144" s="61">
        <f t="shared" si="36"/>
        <v>6.4450158061116971</v>
      </c>
      <c r="T144" s="61">
        <f t="shared" si="37"/>
        <v>3.81690297433751</v>
      </c>
      <c r="U144" s="61">
        <f t="shared" si="38"/>
        <v>27.928558348811052</v>
      </c>
      <c r="V144" s="61">
        <f t="shared" si="39"/>
        <v>2.121820492375162</v>
      </c>
      <c r="W144" s="61">
        <f t="shared" si="40"/>
        <v>15.52551579786704</v>
      </c>
      <c r="X144" s="29"/>
      <c r="Y144" s="31"/>
      <c r="Z144" s="31"/>
      <c r="AA144" s="29"/>
    </row>
    <row r="145" spans="1:39" s="75" customFormat="1">
      <c r="A145" s="70" t="s">
        <v>309</v>
      </c>
      <c r="B145" s="71" t="s">
        <v>296</v>
      </c>
      <c r="C145" s="71" t="s">
        <v>302</v>
      </c>
      <c r="D145" s="70" t="s">
        <v>301</v>
      </c>
      <c r="E145" s="79">
        <v>0.33700000000000002</v>
      </c>
      <c r="F145" s="79">
        <v>1.23</v>
      </c>
      <c r="G145" s="73">
        <v>0</v>
      </c>
      <c r="H145" s="73">
        <v>303.12</v>
      </c>
      <c r="I145" s="73">
        <f t="shared" si="32"/>
        <v>298.54000000000002</v>
      </c>
      <c r="J145" s="74">
        <v>158.79</v>
      </c>
      <c r="K145" s="74">
        <v>11.74</v>
      </c>
      <c r="L145" s="74">
        <v>1.73</v>
      </c>
      <c r="M145" s="74">
        <v>12.29</v>
      </c>
      <c r="N145" s="74">
        <v>9.93</v>
      </c>
      <c r="O145" s="75">
        <v>2.29</v>
      </c>
      <c r="P145" s="76">
        <f t="shared" si="33"/>
        <v>10.559999999999999</v>
      </c>
      <c r="Q145" s="76">
        <f t="shared" si="34"/>
        <v>8.1999999999999993</v>
      </c>
      <c r="R145" s="61">
        <f t="shared" si="35"/>
        <v>121.52462121212122</v>
      </c>
      <c r="S145" s="77">
        <f t="shared" si="36"/>
        <v>9.1162878787878778</v>
      </c>
      <c r="T145" s="77">
        <f t="shared" si="37"/>
        <v>3.6966801013836381</v>
      </c>
      <c r="U145" s="77">
        <f t="shared" si="38"/>
        <v>13.492333901192504</v>
      </c>
      <c r="V145" s="77">
        <f t="shared" si="39"/>
        <v>1.8955175065950738</v>
      </c>
      <c r="W145" s="77">
        <f t="shared" si="40"/>
        <v>6.9183576650205936</v>
      </c>
      <c r="X145" s="70" t="s">
        <v>304</v>
      </c>
      <c r="Y145" s="73"/>
      <c r="Z145" s="73"/>
      <c r="AA145" s="70"/>
    </row>
    <row r="146" spans="1:39" s="28" customFormat="1">
      <c r="A146" s="29" t="s">
        <v>310</v>
      </c>
      <c r="B146" s="30" t="s">
        <v>296</v>
      </c>
      <c r="C146" s="30" t="s">
        <v>302</v>
      </c>
      <c r="D146" s="29" t="s">
        <v>301</v>
      </c>
      <c r="E146" s="67">
        <v>0.34300000000000003</v>
      </c>
      <c r="F146" s="67">
        <v>1.665</v>
      </c>
      <c r="G146" s="31">
        <v>319.58</v>
      </c>
      <c r="H146" s="31">
        <v>549.1</v>
      </c>
      <c r="I146" s="31">
        <f t="shared" si="32"/>
        <v>544.52</v>
      </c>
      <c r="J146" s="34">
        <v>408.5</v>
      </c>
      <c r="K146" s="34">
        <v>11.27</v>
      </c>
      <c r="L146" s="34">
        <v>1.88</v>
      </c>
      <c r="M146" s="34">
        <v>11.84</v>
      </c>
      <c r="N146" s="34">
        <v>9.16</v>
      </c>
      <c r="O146">
        <v>2.29</v>
      </c>
      <c r="P146" s="56">
        <f t="shared" si="33"/>
        <v>9.9600000000000009</v>
      </c>
      <c r="Q146" s="56">
        <f t="shared" si="34"/>
        <v>7.28</v>
      </c>
      <c r="R146" s="61">
        <f t="shared" si="35"/>
        <v>296.90851405622487</v>
      </c>
      <c r="S146" s="61">
        <f t="shared" si="36"/>
        <v>8.2375100401606414</v>
      </c>
      <c r="T146" s="61">
        <f t="shared" si="37"/>
        <v>4.1638795986622092</v>
      </c>
      <c r="U146" s="61">
        <f t="shared" si="38"/>
        <v>20.212418459978355</v>
      </c>
      <c r="V146" s="61">
        <f t="shared" si="39"/>
        <v>5.2164190056870314</v>
      </c>
      <c r="W146" s="61">
        <f t="shared" si="40"/>
        <v>25.321684094661531</v>
      </c>
      <c r="X146" s="29"/>
      <c r="Y146" s="31"/>
      <c r="Z146" s="31"/>
      <c r="AA146" s="29"/>
    </row>
    <row r="147" spans="1:39" s="75" customFormat="1">
      <c r="A147" s="70" t="s">
        <v>311</v>
      </c>
      <c r="B147" s="71" t="s">
        <v>296</v>
      </c>
      <c r="C147" s="71" t="s">
        <v>302</v>
      </c>
      <c r="D147" s="70" t="s">
        <v>301</v>
      </c>
      <c r="E147" s="79">
        <v>0.39300000000000002</v>
      </c>
      <c r="F147" s="79">
        <v>0.33800000000000002</v>
      </c>
      <c r="G147" s="73">
        <v>0</v>
      </c>
      <c r="H147" s="73">
        <v>0</v>
      </c>
      <c r="I147" s="73">
        <f t="shared" si="32"/>
        <v>-4.58</v>
      </c>
      <c r="J147" s="74"/>
      <c r="K147" s="74"/>
      <c r="L147" s="74"/>
      <c r="M147" s="74"/>
      <c r="N147" s="74"/>
      <c r="O147" s="75">
        <v>2.29</v>
      </c>
      <c r="P147" s="76">
        <f t="shared" si="33"/>
        <v>0</v>
      </c>
      <c r="Q147" s="76">
        <f t="shared" si="34"/>
        <v>0</v>
      </c>
      <c r="R147" s="61" t="e">
        <f t="shared" si="35"/>
        <v>#DIV/0!</v>
      </c>
      <c r="S147" s="77" t="e">
        <f t="shared" si="36"/>
        <v>#DIV/0!</v>
      </c>
      <c r="T147" s="77" t="e">
        <f t="shared" si="37"/>
        <v>#DIV/0!</v>
      </c>
      <c r="U147" s="77" t="e">
        <f t="shared" si="38"/>
        <v>#DIV/0!</v>
      </c>
      <c r="V147" s="77" t="e">
        <f t="shared" si="39"/>
        <v>#DIV/0!</v>
      </c>
      <c r="W147" s="77" t="e">
        <f t="shared" si="40"/>
        <v>#DIV/0!</v>
      </c>
      <c r="X147" s="70" t="s">
        <v>312</v>
      </c>
      <c r="Y147" s="73"/>
      <c r="Z147" s="73"/>
      <c r="AA147" s="70"/>
    </row>
    <row r="148" spans="1:39" s="28" customFormat="1">
      <c r="A148" s="29" t="s">
        <v>270</v>
      </c>
      <c r="B148" s="30" t="s">
        <v>296</v>
      </c>
      <c r="C148" s="30" t="s">
        <v>302</v>
      </c>
      <c r="D148" s="29" t="s">
        <v>301</v>
      </c>
      <c r="E148" s="67">
        <v>0.151</v>
      </c>
      <c r="F148" s="67">
        <v>3.0720000000000001</v>
      </c>
      <c r="G148" s="31">
        <v>109.63</v>
      </c>
      <c r="H148" s="31">
        <v>284</v>
      </c>
      <c r="I148" s="31">
        <f t="shared" si="32"/>
        <v>279.42</v>
      </c>
      <c r="J148" s="34">
        <v>124.2</v>
      </c>
      <c r="K148" s="34">
        <v>10.35</v>
      </c>
      <c r="L148" s="34">
        <v>1.73</v>
      </c>
      <c r="M148" s="34">
        <v>11.83</v>
      </c>
      <c r="N148" s="34">
        <v>7.25</v>
      </c>
      <c r="O148">
        <v>2.29</v>
      </c>
      <c r="P148" s="56">
        <f t="shared" si="33"/>
        <v>10.1</v>
      </c>
      <c r="Q148" s="56">
        <f t="shared" si="34"/>
        <v>5.52</v>
      </c>
      <c r="R148" s="61">
        <f t="shared" si="35"/>
        <v>66.628039603960389</v>
      </c>
      <c r="S148" s="61">
        <f t="shared" si="36"/>
        <v>5.6566336633663363</v>
      </c>
      <c r="T148" s="61">
        <f t="shared" si="37"/>
        <v>2.6694321921165023</v>
      </c>
      <c r="U148" s="61">
        <f t="shared" si="38"/>
        <v>54.307918504515861</v>
      </c>
      <c r="V148" s="61">
        <f t="shared" si="39"/>
        <v>0.75046005829715245</v>
      </c>
      <c r="W148" s="61">
        <f t="shared" si="40"/>
        <v>15.267637742310278</v>
      </c>
      <c r="X148" s="29"/>
      <c r="Y148" s="31"/>
      <c r="Z148" s="31"/>
      <c r="AA148" s="29"/>
    </row>
    <row r="149" spans="1:39" s="28" customFormat="1">
      <c r="A149" s="29"/>
      <c r="B149" s="30"/>
      <c r="C149" s="30"/>
      <c r="D149" s="29"/>
      <c r="E149" s="61"/>
      <c r="F149" s="61"/>
      <c r="G149" s="31"/>
      <c r="H149" s="31"/>
      <c r="I149" s="31"/>
      <c r="J149" s="34"/>
      <c r="K149" s="34"/>
      <c r="L149" s="34"/>
      <c r="M149" s="34"/>
      <c r="N149" s="34"/>
      <c r="O149"/>
      <c r="P149" s="56"/>
      <c r="Q149" s="56"/>
      <c r="R149" s="61"/>
      <c r="S149" s="61"/>
      <c r="T149" s="61"/>
      <c r="U149" s="61"/>
      <c r="V149" s="61"/>
      <c r="W149" s="61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</row>
    <row r="150" spans="1:39" s="28" customFormat="1">
      <c r="A150" s="29"/>
      <c r="B150" s="30"/>
      <c r="C150" s="30"/>
      <c r="D150" s="29"/>
      <c r="E150" s="61"/>
      <c r="F150" s="61"/>
      <c r="G150" s="31"/>
      <c r="H150" s="31"/>
      <c r="I150" s="31"/>
      <c r="J150" s="34"/>
      <c r="K150" s="34"/>
      <c r="L150" s="34"/>
      <c r="M150" s="34"/>
      <c r="N150" s="34"/>
      <c r="O150"/>
      <c r="P150" s="56"/>
      <c r="Q150" s="56"/>
      <c r="R150" s="61"/>
      <c r="S150" s="61"/>
      <c r="T150" s="61"/>
      <c r="U150" s="61"/>
      <c r="V150" s="61"/>
      <c r="W150" s="61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</row>
    <row r="151" spans="1:39" s="28" customFormat="1">
      <c r="A151" s="29"/>
      <c r="B151" s="30"/>
      <c r="C151" s="30"/>
      <c r="D151" s="29"/>
      <c r="E151" s="68"/>
      <c r="F151" s="68"/>
      <c r="G151" s="31"/>
      <c r="H151" s="31"/>
      <c r="I151" s="31"/>
      <c r="J151" s="34"/>
      <c r="K151" s="34"/>
      <c r="L151" s="34"/>
      <c r="M151" s="34"/>
      <c r="N151" s="34"/>
      <c r="O151"/>
      <c r="P151" s="56"/>
      <c r="Q151" s="56"/>
      <c r="R151" s="61"/>
      <c r="S151" s="61"/>
      <c r="T151" s="61"/>
      <c r="U151" s="61"/>
      <c r="V151" s="69"/>
      <c r="W151" s="69"/>
      <c r="X151" s="26"/>
      <c r="Y151" s="26"/>
      <c r="Z151" s="26"/>
      <c r="AA151" s="27"/>
      <c r="AB151" s="27"/>
      <c r="AC151" s="27"/>
      <c r="AD151" s="26"/>
      <c r="AE151" s="26"/>
      <c r="AF151" s="26"/>
      <c r="AG151" s="26"/>
      <c r="AH151" s="23"/>
      <c r="AI151" s="23"/>
      <c r="AJ151" s="23"/>
    </row>
    <row r="152" spans="1:39" s="28" customFormat="1">
      <c r="A152" s="29"/>
      <c r="B152" s="30"/>
      <c r="C152" s="30"/>
      <c r="D152" s="29"/>
      <c r="E152" s="66"/>
      <c r="F152" s="65"/>
      <c r="G152" s="31"/>
      <c r="H152" s="31"/>
      <c r="I152" s="31"/>
      <c r="J152" s="34"/>
      <c r="K152" s="34"/>
      <c r="L152" s="34"/>
      <c r="M152" s="34"/>
      <c r="N152" s="34"/>
      <c r="O152"/>
      <c r="P152" s="56"/>
      <c r="Q152" s="56"/>
      <c r="R152" s="61"/>
      <c r="S152" s="61"/>
      <c r="T152" s="61"/>
      <c r="U152" s="61"/>
      <c r="V152" s="69"/>
      <c r="W152" s="69"/>
      <c r="X152" s="31"/>
      <c r="Y152" s="31"/>
      <c r="AA152" s="32"/>
      <c r="AB152" s="32"/>
      <c r="AC152" s="32"/>
      <c r="AF152" s="31"/>
      <c r="AH152" s="31"/>
      <c r="AI152" s="31"/>
      <c r="AJ152" s="31"/>
    </row>
    <row r="153" spans="1:39" s="28" customFormat="1">
      <c r="A153" s="29"/>
      <c r="B153" s="30"/>
      <c r="C153" s="30"/>
      <c r="D153" s="29"/>
      <c r="E153" s="66"/>
      <c r="F153" s="65"/>
      <c r="G153" s="31"/>
      <c r="H153" s="31"/>
      <c r="I153" s="31"/>
      <c r="J153" s="34"/>
      <c r="K153" s="34"/>
      <c r="L153" s="34"/>
      <c r="M153" s="34"/>
      <c r="N153" s="34"/>
      <c r="O153"/>
      <c r="P153" s="56"/>
      <c r="Q153" s="56"/>
      <c r="R153" s="61"/>
      <c r="S153" s="61"/>
      <c r="T153" s="61"/>
      <c r="U153" s="61"/>
      <c r="V153" s="69"/>
      <c r="W153" s="69"/>
      <c r="X153" s="31"/>
      <c r="Y153" s="31"/>
      <c r="AA153" s="32"/>
      <c r="AB153" s="32"/>
      <c r="AC153" s="32"/>
      <c r="AF153" s="31"/>
      <c r="AH153" s="31"/>
      <c r="AI153" s="31"/>
      <c r="AJ153" s="31"/>
    </row>
    <row r="154" spans="1:39" s="28" customFormat="1">
      <c r="A154" s="29"/>
      <c r="B154" s="30"/>
      <c r="C154" s="30"/>
      <c r="D154" s="29"/>
      <c r="E154" s="66"/>
      <c r="F154" s="65"/>
      <c r="G154" s="31"/>
      <c r="H154" s="31"/>
      <c r="I154" s="31"/>
      <c r="J154" s="34"/>
      <c r="K154" s="34"/>
      <c r="L154" s="34"/>
      <c r="M154" s="34"/>
      <c r="N154" s="34"/>
      <c r="O154"/>
      <c r="P154" s="56"/>
      <c r="Q154" s="56"/>
      <c r="R154" s="61"/>
      <c r="S154" s="61"/>
      <c r="T154" s="61"/>
      <c r="U154" s="61"/>
      <c r="V154" s="69"/>
      <c r="W154" s="69"/>
      <c r="X154" s="31"/>
      <c r="Y154" s="31"/>
      <c r="AA154" s="32"/>
      <c r="AB154" s="32"/>
      <c r="AC154" s="32"/>
      <c r="AF154" s="31"/>
      <c r="AH154" s="31"/>
      <c r="AI154" s="31"/>
      <c r="AJ154" s="31"/>
    </row>
    <row r="155" spans="1:39">
      <c r="A155" s="29"/>
      <c r="B155" s="30"/>
      <c r="C155" s="30"/>
      <c r="D155" s="29"/>
      <c r="E155" s="66"/>
      <c r="F155" s="65"/>
      <c r="G155" s="31"/>
      <c r="H155" s="31"/>
      <c r="I155" s="31"/>
      <c r="J155" s="34"/>
      <c r="K155" s="34"/>
      <c r="L155" s="34"/>
      <c r="M155" s="34"/>
      <c r="N155" s="34"/>
      <c r="P155" s="56"/>
      <c r="Q155" s="56"/>
      <c r="V155" s="69"/>
      <c r="W155" s="69"/>
      <c r="X155" s="31"/>
      <c r="Y155" s="31"/>
      <c r="Z155" s="28"/>
      <c r="AA155" s="32"/>
      <c r="AB155" s="32"/>
      <c r="AC155" s="32"/>
      <c r="AD155" s="28"/>
      <c r="AE155" s="28"/>
      <c r="AF155" s="31"/>
      <c r="AG155" s="28"/>
      <c r="AH155" s="31"/>
      <c r="AI155" s="31"/>
      <c r="AJ155" s="31"/>
      <c r="AK155" s="28"/>
      <c r="AL155" s="28"/>
      <c r="AM155" s="28"/>
    </row>
    <row r="156" spans="1:39">
      <c r="A156" s="29"/>
      <c r="B156" s="30"/>
      <c r="C156" s="30"/>
      <c r="D156" s="29"/>
      <c r="E156" s="66"/>
      <c r="F156" s="65"/>
      <c r="G156" s="31"/>
      <c r="H156" s="31"/>
      <c r="I156" s="31"/>
      <c r="J156" s="34"/>
      <c r="K156" s="34"/>
      <c r="L156" s="34"/>
      <c r="M156" s="34"/>
      <c r="N156" s="34"/>
      <c r="P156" s="56"/>
      <c r="Q156" s="56"/>
      <c r="V156" s="69"/>
      <c r="W156" s="69"/>
      <c r="X156" s="31"/>
      <c r="Y156" s="31"/>
      <c r="Z156" s="28"/>
      <c r="AA156" s="32"/>
      <c r="AB156" s="32"/>
      <c r="AC156" s="32"/>
      <c r="AD156" s="28"/>
      <c r="AE156" s="28"/>
      <c r="AF156" s="31"/>
      <c r="AG156" s="28"/>
      <c r="AH156" s="31"/>
      <c r="AI156" s="31"/>
      <c r="AJ156" s="31"/>
      <c r="AK156" s="28"/>
      <c r="AL156" s="28"/>
      <c r="AM156" s="28"/>
    </row>
    <row r="157" spans="1:39" s="28" customFormat="1" ht="13" customHeight="1">
      <c r="A157" s="29"/>
      <c r="B157" s="30"/>
      <c r="C157" s="30"/>
      <c r="D157" s="29"/>
      <c r="E157" s="66"/>
      <c r="F157" s="65"/>
      <c r="G157" s="31"/>
      <c r="H157" s="31"/>
      <c r="I157" s="31"/>
      <c r="J157" s="34"/>
      <c r="K157" s="34"/>
      <c r="L157" s="34"/>
      <c r="M157" s="34"/>
      <c r="N157" s="34"/>
      <c r="O157"/>
      <c r="P157" s="56"/>
      <c r="Q157" s="56"/>
      <c r="R157" s="61"/>
      <c r="S157" s="61"/>
      <c r="T157" s="61"/>
      <c r="U157" s="61"/>
      <c r="V157" s="69"/>
      <c r="W157" s="69"/>
      <c r="X157" s="31"/>
      <c r="Y157" s="31"/>
      <c r="AA157" s="32"/>
      <c r="AB157" s="32"/>
      <c r="AC157" s="32"/>
      <c r="AF157" s="31"/>
      <c r="AH157" s="31"/>
      <c r="AI157" s="31"/>
      <c r="AJ157" s="31"/>
    </row>
    <row r="158" spans="1:39" s="28" customFormat="1">
      <c r="A158" s="29"/>
      <c r="B158" s="30"/>
      <c r="C158" s="30"/>
      <c r="D158" s="29"/>
      <c r="E158" s="66"/>
      <c r="F158" s="65"/>
      <c r="G158" s="31"/>
      <c r="H158" s="31"/>
      <c r="I158" s="31"/>
      <c r="J158" s="34"/>
      <c r="K158" s="34"/>
      <c r="L158" s="34"/>
      <c r="M158" s="34"/>
      <c r="N158" s="34"/>
      <c r="O158"/>
      <c r="P158" s="56"/>
      <c r="Q158" s="56"/>
      <c r="R158" s="61"/>
      <c r="S158" s="61"/>
      <c r="T158" s="61"/>
      <c r="U158" s="61"/>
      <c r="V158" s="69"/>
      <c r="W158" s="69"/>
      <c r="X158" s="31"/>
      <c r="Y158" s="31"/>
      <c r="AA158" s="32"/>
      <c r="AB158" s="32"/>
      <c r="AC158" s="32"/>
      <c r="AF158" s="31"/>
      <c r="AH158" s="31"/>
      <c r="AI158" s="31"/>
      <c r="AJ158" s="31"/>
    </row>
    <row r="159" spans="1:39" s="28" customFormat="1">
      <c r="A159" s="29"/>
      <c r="B159" s="30"/>
      <c r="C159" s="30"/>
      <c r="D159" s="29"/>
      <c r="E159" s="66"/>
      <c r="F159" s="65"/>
      <c r="G159" s="31"/>
      <c r="H159" s="31"/>
      <c r="I159" s="31"/>
      <c r="J159" s="34"/>
      <c r="K159" s="34"/>
      <c r="L159" s="34"/>
      <c r="M159" s="34"/>
      <c r="N159" s="34"/>
      <c r="O159"/>
      <c r="P159" s="56"/>
      <c r="Q159" s="56"/>
      <c r="R159" s="61"/>
      <c r="S159" s="61"/>
      <c r="T159" s="61"/>
      <c r="U159" s="61"/>
      <c r="V159" s="69"/>
      <c r="W159" s="69"/>
      <c r="X159" s="31"/>
      <c r="Y159" s="31"/>
      <c r="AA159" s="32"/>
      <c r="AB159" s="32"/>
      <c r="AC159" s="32"/>
      <c r="AF159" s="31"/>
      <c r="AH159" s="31"/>
      <c r="AI159" s="31"/>
      <c r="AJ159" s="31"/>
    </row>
    <row r="160" spans="1:39" s="28" customFormat="1">
      <c r="A160" s="29"/>
      <c r="B160" s="30"/>
      <c r="C160" s="30"/>
      <c r="D160" s="29"/>
      <c r="E160" s="66"/>
      <c r="F160" s="65"/>
      <c r="G160" s="31"/>
      <c r="H160" s="31"/>
      <c r="I160" s="31"/>
      <c r="J160" s="34"/>
      <c r="K160" s="34"/>
      <c r="L160" s="34"/>
      <c r="M160" s="34"/>
      <c r="N160" s="34"/>
      <c r="O160"/>
      <c r="P160" s="56"/>
      <c r="Q160" s="56"/>
      <c r="R160" s="61"/>
      <c r="S160" s="61"/>
      <c r="T160" s="61"/>
      <c r="U160" s="61"/>
      <c r="V160" s="69"/>
      <c r="W160" s="69"/>
      <c r="X160" s="31"/>
      <c r="Y160" s="31"/>
      <c r="AA160" s="32"/>
      <c r="AB160" s="32"/>
      <c r="AC160" s="32"/>
      <c r="AF160" s="31"/>
      <c r="AH160" s="31"/>
      <c r="AI160" s="31"/>
      <c r="AJ160" s="31"/>
    </row>
    <row r="161" spans="1:36" s="28" customFormat="1">
      <c r="A161" s="29"/>
      <c r="B161" s="30"/>
      <c r="C161" s="30"/>
      <c r="D161" s="29"/>
      <c r="E161" s="66"/>
      <c r="F161" s="65"/>
      <c r="G161" s="31"/>
      <c r="H161" s="31"/>
      <c r="I161" s="31"/>
      <c r="J161" s="34"/>
      <c r="K161" s="34"/>
      <c r="L161" s="34"/>
      <c r="M161" s="34"/>
      <c r="N161" s="34"/>
      <c r="O161"/>
      <c r="P161" s="56"/>
      <c r="Q161" s="56"/>
      <c r="R161" s="61"/>
      <c r="S161" s="61"/>
      <c r="T161" s="61"/>
      <c r="U161" s="61"/>
      <c r="V161" s="69"/>
      <c r="W161" s="69"/>
      <c r="X161" s="31"/>
      <c r="Y161" s="31"/>
      <c r="AA161" s="32"/>
      <c r="AB161" s="32"/>
      <c r="AC161" s="32"/>
      <c r="AF161" s="31"/>
      <c r="AH161" s="31"/>
      <c r="AI161" s="31"/>
      <c r="AJ161" s="31"/>
    </row>
    <row r="162" spans="1:36" s="28" customFormat="1">
      <c r="A162" s="29"/>
      <c r="B162" s="30"/>
      <c r="C162" s="30"/>
      <c r="D162" s="29"/>
      <c r="E162" s="66"/>
      <c r="F162" s="65"/>
      <c r="G162" s="31"/>
      <c r="H162" s="31"/>
      <c r="I162" s="31"/>
      <c r="J162" s="34"/>
      <c r="K162" s="34"/>
      <c r="L162" s="34"/>
      <c r="M162" s="34"/>
      <c r="N162" s="34"/>
      <c r="O162"/>
      <c r="P162" s="56"/>
      <c r="Q162" s="56"/>
      <c r="R162" s="61"/>
      <c r="S162" s="61"/>
      <c r="T162" s="61"/>
      <c r="U162" s="61"/>
      <c r="V162" s="69"/>
      <c r="W162" s="69"/>
      <c r="X162" s="31"/>
      <c r="Y162" s="31"/>
      <c r="AA162" s="32"/>
      <c r="AB162" s="32"/>
      <c r="AC162" s="32"/>
      <c r="AF162" s="31"/>
      <c r="AH162" s="31"/>
      <c r="AI162" s="31"/>
      <c r="AJ162" s="31"/>
    </row>
    <row r="163" spans="1:36" s="28" customFormat="1">
      <c r="A163" s="29"/>
      <c r="B163" s="30"/>
      <c r="C163" s="30"/>
      <c r="D163" s="29"/>
      <c r="E163" s="66"/>
      <c r="F163" s="65"/>
      <c r="G163" s="31"/>
      <c r="H163" s="31"/>
      <c r="I163" s="31"/>
      <c r="J163" s="34"/>
      <c r="K163" s="34"/>
      <c r="L163" s="34"/>
      <c r="M163" s="34"/>
      <c r="N163" s="34"/>
      <c r="O163"/>
      <c r="P163" s="56"/>
      <c r="Q163" s="56"/>
      <c r="R163" s="61"/>
      <c r="S163" s="61"/>
      <c r="T163" s="61"/>
      <c r="U163" s="61"/>
      <c r="V163" s="69"/>
      <c r="W163" s="69"/>
      <c r="X163" s="31"/>
      <c r="Y163" s="31"/>
      <c r="AA163" s="32"/>
      <c r="AB163" s="32"/>
      <c r="AC163" s="32"/>
      <c r="AF163" s="31"/>
      <c r="AH163" s="31"/>
      <c r="AI163" s="31"/>
      <c r="AJ163" s="31"/>
    </row>
    <row r="164" spans="1:36" s="28" customFormat="1">
      <c r="A164" s="29"/>
      <c r="B164" s="30"/>
      <c r="C164" s="30"/>
      <c r="D164" s="29"/>
      <c r="E164" s="66"/>
      <c r="F164" s="65"/>
      <c r="G164" s="31"/>
      <c r="H164" s="31"/>
      <c r="I164" s="31"/>
      <c r="J164" s="34"/>
      <c r="K164" s="34"/>
      <c r="L164" s="34"/>
      <c r="M164" s="34"/>
      <c r="N164" s="34"/>
      <c r="O164"/>
      <c r="P164" s="56"/>
      <c r="Q164" s="56"/>
      <c r="R164" s="61"/>
      <c r="S164" s="61"/>
      <c r="T164" s="61"/>
      <c r="U164" s="61"/>
      <c r="V164" s="69"/>
      <c r="W164" s="69"/>
      <c r="X164" s="31"/>
      <c r="Y164" s="31"/>
      <c r="AA164" s="32"/>
      <c r="AB164" s="32"/>
      <c r="AC164" s="32"/>
      <c r="AF164" s="31"/>
      <c r="AH164" s="31"/>
      <c r="AI164" s="31"/>
      <c r="AJ164" s="31"/>
    </row>
    <row r="165" spans="1:36" s="28" customFormat="1">
      <c r="A165" s="29"/>
      <c r="B165" s="30"/>
      <c r="C165" s="30"/>
      <c r="D165" s="29"/>
      <c r="E165" s="66"/>
      <c r="F165" s="65"/>
      <c r="G165" s="31"/>
      <c r="H165" s="31"/>
      <c r="I165" s="31"/>
      <c r="J165" s="34"/>
      <c r="K165" s="34"/>
      <c r="L165" s="34"/>
      <c r="M165" s="34"/>
      <c r="N165" s="34"/>
      <c r="O165"/>
      <c r="P165" s="56"/>
      <c r="Q165" s="56"/>
      <c r="R165" s="61"/>
      <c r="S165" s="61"/>
      <c r="T165" s="61"/>
      <c r="U165" s="61"/>
      <c r="V165" s="69"/>
      <c r="W165" s="69"/>
      <c r="X165" s="31"/>
      <c r="Y165" s="31"/>
      <c r="AA165" s="32"/>
      <c r="AB165" s="32"/>
      <c r="AC165" s="32"/>
      <c r="AF165" s="31"/>
      <c r="AH165" s="31"/>
      <c r="AI165" s="31"/>
      <c r="AJ165" s="31"/>
    </row>
    <row r="166" spans="1:36" s="28" customFormat="1">
      <c r="A166" s="29"/>
      <c r="B166" s="30"/>
      <c r="C166" s="30"/>
      <c r="D166" s="29"/>
      <c r="E166" s="66"/>
      <c r="F166" s="65"/>
      <c r="G166" s="31"/>
      <c r="H166" s="31"/>
      <c r="I166" s="31"/>
      <c r="J166" s="34"/>
      <c r="K166" s="34"/>
      <c r="L166" s="34"/>
      <c r="M166" s="34"/>
      <c r="N166" s="34"/>
      <c r="O166"/>
      <c r="P166" s="56"/>
      <c r="Q166" s="56"/>
      <c r="R166" s="61"/>
      <c r="S166" s="61"/>
      <c r="T166" s="61"/>
      <c r="U166" s="61"/>
      <c r="V166" s="69"/>
      <c r="W166" s="69"/>
      <c r="X166" s="31"/>
      <c r="Y166" s="31"/>
      <c r="AA166" s="32"/>
      <c r="AB166" s="32"/>
      <c r="AC166" s="32"/>
      <c r="AF166" s="31"/>
      <c r="AH166" s="31"/>
      <c r="AI166" s="31"/>
      <c r="AJ166" s="31"/>
    </row>
    <row r="167" spans="1:36" s="28" customFormat="1">
      <c r="A167" s="29"/>
      <c r="B167" s="30"/>
      <c r="C167" s="30"/>
      <c r="D167" s="29"/>
      <c r="E167" s="66"/>
      <c r="F167" s="65"/>
      <c r="G167" s="31"/>
      <c r="H167" s="31"/>
      <c r="I167" s="31"/>
      <c r="J167" s="34"/>
      <c r="K167" s="34"/>
      <c r="L167" s="34"/>
      <c r="M167" s="34"/>
      <c r="N167" s="34"/>
      <c r="O167"/>
      <c r="P167" s="56"/>
      <c r="Q167" s="56"/>
      <c r="R167" s="61"/>
      <c r="S167" s="61"/>
      <c r="T167" s="61"/>
      <c r="U167" s="61"/>
      <c r="V167" s="69"/>
      <c r="W167" s="69"/>
      <c r="X167" s="31"/>
      <c r="Y167" s="31"/>
      <c r="AA167" s="32"/>
      <c r="AB167" s="32"/>
      <c r="AC167" s="32"/>
      <c r="AF167" s="31"/>
      <c r="AH167" s="31"/>
      <c r="AI167" s="31"/>
      <c r="AJ167" s="31"/>
    </row>
    <row r="168" spans="1:36" s="28" customFormat="1">
      <c r="A168" s="29"/>
      <c r="B168" s="30"/>
      <c r="C168" s="30"/>
      <c r="D168" s="29"/>
      <c r="E168" s="66"/>
      <c r="F168" s="65"/>
      <c r="G168" s="31"/>
      <c r="H168" s="31"/>
      <c r="I168" s="31"/>
      <c r="J168" s="34"/>
      <c r="K168" s="34"/>
      <c r="L168" s="34"/>
      <c r="M168" s="34"/>
      <c r="N168" s="34"/>
      <c r="O168"/>
      <c r="P168" s="56"/>
      <c r="Q168" s="56"/>
      <c r="R168" s="61"/>
      <c r="S168" s="61"/>
      <c r="T168" s="61"/>
      <c r="U168" s="61"/>
      <c r="V168" s="69"/>
      <c r="W168" s="69"/>
      <c r="X168" s="31"/>
      <c r="Y168" s="31"/>
      <c r="AA168" s="32"/>
      <c r="AB168" s="32"/>
      <c r="AC168" s="32"/>
      <c r="AF168" s="31"/>
      <c r="AH168" s="31"/>
      <c r="AI168" s="31"/>
      <c r="AJ168" s="31"/>
    </row>
    <row r="169" spans="1:36" s="28" customFormat="1">
      <c r="A169" s="29"/>
      <c r="B169" s="30"/>
      <c r="C169" s="30"/>
      <c r="D169" s="29"/>
      <c r="E169" s="66"/>
      <c r="F169" s="65"/>
      <c r="G169" s="31"/>
      <c r="H169" s="31"/>
      <c r="I169" s="31"/>
      <c r="J169" s="34"/>
      <c r="K169" s="34"/>
      <c r="L169" s="34"/>
      <c r="M169" s="34"/>
      <c r="N169" s="34"/>
      <c r="O169"/>
      <c r="P169" s="56"/>
      <c r="Q169" s="56"/>
      <c r="R169" s="61"/>
      <c r="S169" s="61"/>
      <c r="T169" s="61"/>
      <c r="U169" s="61"/>
      <c r="V169" s="69"/>
      <c r="W169" s="69"/>
      <c r="X169" s="31"/>
      <c r="Y169" s="31"/>
      <c r="AA169" s="32"/>
      <c r="AB169" s="32"/>
      <c r="AC169" s="32"/>
      <c r="AF169" s="31"/>
      <c r="AH169" s="31"/>
      <c r="AI169" s="31"/>
      <c r="AJ169" s="31"/>
    </row>
    <row r="170" spans="1:36" s="28" customFormat="1">
      <c r="A170" s="29"/>
      <c r="B170" s="30"/>
      <c r="C170" s="30"/>
      <c r="D170" s="29"/>
      <c r="E170" s="66"/>
      <c r="F170" s="65"/>
      <c r="G170" s="31"/>
      <c r="H170" s="31"/>
      <c r="I170" s="31"/>
      <c r="J170" s="34"/>
      <c r="K170" s="34"/>
      <c r="L170" s="34"/>
      <c r="M170" s="34"/>
      <c r="N170" s="34"/>
      <c r="O170"/>
      <c r="P170" s="56"/>
      <c r="Q170" s="56"/>
      <c r="R170" s="61"/>
      <c r="S170" s="61"/>
      <c r="T170" s="61"/>
      <c r="U170" s="61"/>
      <c r="V170" s="69"/>
      <c r="W170" s="69"/>
      <c r="X170" s="31"/>
      <c r="Y170" s="31"/>
      <c r="AA170" s="32"/>
      <c r="AB170" s="32"/>
      <c r="AC170" s="32"/>
      <c r="AF170" s="31"/>
      <c r="AH170" s="31"/>
      <c r="AI170" s="31"/>
      <c r="AJ170" s="31"/>
    </row>
    <row r="171" spans="1:36" s="28" customFormat="1">
      <c r="A171" s="29"/>
      <c r="B171" s="30"/>
      <c r="C171" s="30"/>
      <c r="D171" s="29"/>
      <c r="E171" s="66"/>
      <c r="F171" s="65"/>
      <c r="G171" s="31"/>
      <c r="H171" s="31"/>
      <c r="I171" s="31"/>
      <c r="J171" s="34"/>
      <c r="K171" s="34"/>
      <c r="L171" s="34"/>
      <c r="M171" s="34"/>
      <c r="N171" s="34"/>
      <c r="O171"/>
      <c r="P171" s="56"/>
      <c r="Q171" s="56"/>
      <c r="R171" s="61"/>
      <c r="S171" s="61"/>
      <c r="T171" s="61"/>
      <c r="U171" s="61"/>
      <c r="V171" s="69"/>
      <c r="W171" s="69"/>
      <c r="X171" s="31"/>
      <c r="Y171" s="31"/>
      <c r="AA171" s="32"/>
      <c r="AB171" s="32"/>
      <c r="AC171" s="32"/>
      <c r="AF171" s="31"/>
      <c r="AH171" s="31"/>
      <c r="AI171" s="31"/>
      <c r="AJ171" s="31"/>
    </row>
    <row r="172" spans="1:36" s="28" customFormat="1">
      <c r="A172" s="29"/>
      <c r="B172" s="30"/>
      <c r="C172" s="30"/>
      <c r="D172" s="29"/>
      <c r="E172" s="66"/>
      <c r="F172" s="65"/>
      <c r="G172" s="31"/>
      <c r="H172" s="31"/>
      <c r="I172" s="31"/>
      <c r="J172" s="34"/>
      <c r="K172" s="34"/>
      <c r="L172" s="34"/>
      <c r="M172" s="34"/>
      <c r="N172" s="34"/>
      <c r="O172"/>
      <c r="P172" s="56"/>
      <c r="Q172" s="56"/>
      <c r="R172" s="61"/>
      <c r="S172" s="61"/>
      <c r="T172" s="61"/>
      <c r="U172" s="61"/>
      <c r="V172" s="69"/>
      <c r="W172" s="69"/>
      <c r="X172" s="31"/>
      <c r="Y172" s="31"/>
      <c r="AA172" s="32"/>
      <c r="AB172" s="32"/>
      <c r="AC172" s="32"/>
      <c r="AF172" s="31"/>
      <c r="AH172" s="31"/>
      <c r="AI172" s="31"/>
      <c r="AJ172" s="31"/>
    </row>
    <row r="173" spans="1:36" s="28" customFormat="1">
      <c r="A173" s="29"/>
      <c r="B173" s="30"/>
      <c r="C173" s="30"/>
      <c r="D173" s="29"/>
      <c r="E173" s="66"/>
      <c r="F173" s="65"/>
      <c r="G173" s="31"/>
      <c r="H173" s="31"/>
      <c r="I173" s="31"/>
      <c r="J173" s="34"/>
      <c r="K173" s="34"/>
      <c r="L173" s="34"/>
      <c r="M173" s="34"/>
      <c r="N173" s="34"/>
      <c r="O173"/>
      <c r="P173" s="56"/>
      <c r="Q173" s="56"/>
      <c r="R173" s="61"/>
      <c r="S173" s="61"/>
      <c r="T173" s="61"/>
      <c r="U173" s="61"/>
      <c r="V173" s="69"/>
      <c r="W173" s="69"/>
      <c r="X173" s="31"/>
      <c r="Y173" s="31"/>
      <c r="AA173" s="32"/>
      <c r="AB173" s="32"/>
      <c r="AC173" s="32"/>
      <c r="AF173" s="31"/>
      <c r="AH173" s="31"/>
      <c r="AI173" s="31"/>
      <c r="AJ173" s="31"/>
    </row>
    <row r="174" spans="1:36" s="28" customFormat="1">
      <c r="A174" s="29"/>
      <c r="B174" s="30"/>
      <c r="C174" s="30"/>
      <c r="D174" s="29"/>
      <c r="E174" s="66"/>
      <c r="F174" s="65"/>
      <c r="G174" s="31"/>
      <c r="H174" s="31"/>
      <c r="I174" s="31"/>
      <c r="J174" s="34"/>
      <c r="K174" s="34"/>
      <c r="L174" s="34"/>
      <c r="M174" s="34"/>
      <c r="N174" s="34"/>
      <c r="O174"/>
      <c r="P174" s="56"/>
      <c r="Q174" s="56"/>
      <c r="R174" s="61"/>
      <c r="S174" s="61"/>
      <c r="T174" s="61"/>
      <c r="U174" s="61"/>
      <c r="V174" s="69"/>
      <c r="W174" s="69"/>
      <c r="X174" s="31"/>
      <c r="Y174" s="31"/>
      <c r="AA174" s="32"/>
      <c r="AB174" s="32"/>
      <c r="AC174" s="32"/>
      <c r="AF174" s="31"/>
      <c r="AH174" s="31"/>
      <c r="AI174" s="31"/>
      <c r="AJ174" s="31"/>
    </row>
    <row r="175" spans="1:36" s="28" customFormat="1">
      <c r="A175" s="29"/>
      <c r="B175" s="30"/>
      <c r="C175" s="30"/>
      <c r="D175" s="29"/>
      <c r="E175" s="66"/>
      <c r="F175" s="65"/>
      <c r="G175" s="31"/>
      <c r="H175" s="31"/>
      <c r="I175" s="31"/>
      <c r="J175" s="34"/>
      <c r="K175" s="34"/>
      <c r="L175" s="34"/>
      <c r="M175" s="34"/>
      <c r="N175" s="34"/>
      <c r="O175"/>
      <c r="P175" s="56"/>
      <c r="Q175" s="56"/>
      <c r="R175" s="61"/>
      <c r="S175" s="61"/>
      <c r="T175" s="61"/>
      <c r="U175" s="61"/>
      <c r="V175" s="69"/>
      <c r="W175" s="69"/>
      <c r="X175" s="31"/>
      <c r="Y175" s="31"/>
      <c r="AA175" s="32"/>
      <c r="AB175" s="32"/>
      <c r="AC175" s="32"/>
      <c r="AF175" s="31"/>
      <c r="AH175" s="31"/>
      <c r="AI175" s="31"/>
      <c r="AJ175" s="31"/>
    </row>
    <row r="176" spans="1:36" s="28" customFormat="1">
      <c r="A176" s="29"/>
      <c r="B176" s="30"/>
      <c r="C176" s="30"/>
      <c r="D176" s="29"/>
      <c r="E176" s="66"/>
      <c r="F176" s="65"/>
      <c r="G176" s="31"/>
      <c r="H176" s="31"/>
      <c r="I176" s="31"/>
      <c r="J176" s="34"/>
      <c r="K176" s="34"/>
      <c r="L176" s="34"/>
      <c r="M176" s="34"/>
      <c r="N176" s="34"/>
      <c r="O176"/>
      <c r="P176" s="56"/>
      <c r="Q176" s="56"/>
      <c r="R176" s="61"/>
      <c r="S176" s="61"/>
      <c r="T176" s="61"/>
      <c r="U176" s="61"/>
      <c r="V176" s="69"/>
      <c r="W176" s="69"/>
      <c r="X176" s="31"/>
      <c r="Y176" s="31"/>
      <c r="AA176" s="32"/>
      <c r="AB176" s="32"/>
      <c r="AC176" s="32"/>
      <c r="AF176" s="31"/>
      <c r="AH176" s="31"/>
      <c r="AI176" s="31"/>
      <c r="AJ176" s="31"/>
    </row>
    <row r="177" spans="1:36" s="28" customFormat="1">
      <c r="A177" s="29"/>
      <c r="B177" s="30"/>
      <c r="C177" s="30"/>
      <c r="D177" s="29"/>
      <c r="E177" s="66"/>
      <c r="F177" s="65"/>
      <c r="G177" s="31"/>
      <c r="H177" s="31"/>
      <c r="I177" s="31"/>
      <c r="J177" s="34"/>
      <c r="K177" s="34"/>
      <c r="L177" s="34"/>
      <c r="M177" s="34"/>
      <c r="N177" s="34"/>
      <c r="O177"/>
      <c r="P177" s="56"/>
      <c r="Q177" s="56"/>
      <c r="R177" s="61"/>
      <c r="S177" s="61"/>
      <c r="T177" s="61"/>
      <c r="U177" s="61"/>
      <c r="V177" s="69"/>
      <c r="W177" s="69"/>
      <c r="X177" s="31"/>
      <c r="Y177" s="31"/>
      <c r="AA177" s="32"/>
      <c r="AB177" s="32"/>
      <c r="AC177" s="32"/>
      <c r="AF177" s="31"/>
      <c r="AH177" s="31"/>
      <c r="AI177" s="31"/>
      <c r="AJ177" s="31"/>
    </row>
    <row r="178" spans="1:36" s="28" customFormat="1">
      <c r="A178" s="29"/>
      <c r="B178" s="30"/>
      <c r="C178" s="30"/>
      <c r="D178" s="29"/>
      <c r="E178" s="66"/>
      <c r="F178" s="65"/>
      <c r="G178" s="31"/>
      <c r="H178" s="31"/>
      <c r="I178" s="31"/>
      <c r="J178" s="34"/>
      <c r="K178" s="34"/>
      <c r="L178" s="34"/>
      <c r="M178" s="34"/>
      <c r="N178" s="34"/>
      <c r="O178"/>
      <c r="P178" s="56"/>
      <c r="Q178" s="56"/>
      <c r="R178" s="61"/>
      <c r="S178" s="61"/>
      <c r="T178" s="61"/>
      <c r="U178" s="61"/>
      <c r="V178" s="69"/>
      <c r="W178" s="69"/>
      <c r="X178" s="31"/>
      <c r="Y178" s="31"/>
      <c r="AA178" s="32"/>
      <c r="AB178" s="32"/>
      <c r="AC178" s="32"/>
      <c r="AF178" s="31"/>
      <c r="AH178" s="31"/>
      <c r="AI178" s="31"/>
      <c r="AJ178" s="31"/>
    </row>
    <row r="179" spans="1:36" s="28" customFormat="1">
      <c r="A179" s="29"/>
      <c r="B179" s="30"/>
      <c r="C179" s="30"/>
      <c r="D179" s="29"/>
      <c r="E179" s="66"/>
      <c r="F179" s="65"/>
      <c r="G179" s="31"/>
      <c r="H179" s="31"/>
      <c r="I179" s="31"/>
      <c r="J179" s="34"/>
      <c r="K179" s="34"/>
      <c r="L179" s="34"/>
      <c r="M179" s="34"/>
      <c r="N179" s="34"/>
      <c r="O179"/>
      <c r="P179" s="56"/>
      <c r="Q179" s="56"/>
      <c r="R179" s="61"/>
      <c r="S179" s="61"/>
      <c r="T179" s="61"/>
      <c r="U179" s="61"/>
      <c r="V179" s="69"/>
      <c r="W179" s="69"/>
      <c r="X179" s="31"/>
      <c r="Y179" s="31"/>
      <c r="AA179" s="32"/>
      <c r="AB179" s="32"/>
      <c r="AC179" s="32"/>
      <c r="AF179" s="31"/>
      <c r="AH179" s="31"/>
      <c r="AI179" s="31"/>
      <c r="AJ179" s="31"/>
    </row>
    <row r="180" spans="1:36" s="28" customFormat="1">
      <c r="A180" s="29"/>
      <c r="B180" s="30"/>
      <c r="C180" s="30"/>
      <c r="D180" s="29"/>
      <c r="E180" s="66"/>
      <c r="F180" s="65"/>
      <c r="G180" s="31"/>
      <c r="H180" s="31"/>
      <c r="I180" s="31"/>
      <c r="J180" s="34"/>
      <c r="K180" s="34"/>
      <c r="L180" s="34"/>
      <c r="M180" s="34"/>
      <c r="N180" s="34"/>
      <c r="O180"/>
      <c r="P180" s="56"/>
      <c r="Q180" s="56"/>
      <c r="R180" s="61"/>
      <c r="S180" s="61"/>
      <c r="T180" s="61"/>
      <c r="U180" s="61"/>
      <c r="V180" s="69"/>
      <c r="W180" s="69"/>
      <c r="X180" s="31"/>
      <c r="Y180" s="31"/>
      <c r="AA180" s="32"/>
      <c r="AB180" s="32"/>
      <c r="AC180" s="32"/>
      <c r="AF180" s="31"/>
      <c r="AH180" s="31"/>
      <c r="AI180" s="31"/>
      <c r="AJ180" s="31"/>
    </row>
    <row r="181" spans="1:36" s="28" customFormat="1">
      <c r="A181" s="29"/>
      <c r="B181" s="30"/>
      <c r="C181" s="30"/>
      <c r="D181" s="29"/>
      <c r="E181" s="66"/>
      <c r="F181" s="65"/>
      <c r="G181" s="31"/>
      <c r="H181" s="31"/>
      <c r="I181" s="31"/>
      <c r="J181" s="34"/>
      <c r="K181" s="34"/>
      <c r="L181" s="34"/>
      <c r="M181" s="34"/>
      <c r="N181" s="34"/>
      <c r="O181"/>
      <c r="P181" s="56"/>
      <c r="Q181" s="56"/>
      <c r="R181" s="61"/>
      <c r="S181" s="61"/>
      <c r="T181" s="61"/>
      <c r="U181" s="61"/>
      <c r="V181" s="69"/>
      <c r="W181" s="69"/>
      <c r="X181" s="31"/>
      <c r="Y181" s="31"/>
      <c r="AA181" s="32"/>
      <c r="AB181" s="32"/>
      <c r="AC181" s="32"/>
      <c r="AF181" s="31"/>
      <c r="AH181" s="31"/>
      <c r="AI181" s="31"/>
      <c r="AJ181" s="31"/>
    </row>
    <row r="182" spans="1:36" s="28" customFormat="1">
      <c r="A182" s="29"/>
      <c r="B182" s="30"/>
      <c r="C182" s="30"/>
      <c r="D182" s="29"/>
      <c r="E182" s="66"/>
      <c r="F182" s="65"/>
      <c r="G182" s="31"/>
      <c r="H182" s="31"/>
      <c r="I182" s="31"/>
      <c r="J182" s="34"/>
      <c r="K182" s="34"/>
      <c r="L182" s="34"/>
      <c r="M182" s="34"/>
      <c r="N182" s="34"/>
      <c r="O182"/>
      <c r="P182" s="56"/>
      <c r="Q182" s="56"/>
      <c r="R182" s="61"/>
      <c r="S182" s="61"/>
      <c r="T182" s="61"/>
      <c r="U182" s="61"/>
      <c r="V182" s="69"/>
      <c r="W182" s="69"/>
      <c r="X182" s="31"/>
      <c r="Y182" s="31"/>
      <c r="AA182" s="32"/>
      <c r="AB182" s="32"/>
      <c r="AC182" s="32"/>
      <c r="AF182" s="31"/>
      <c r="AH182" s="31"/>
      <c r="AI182" s="31"/>
      <c r="AJ182" s="31"/>
    </row>
    <row r="183" spans="1:36" s="28" customFormat="1">
      <c r="A183" s="29"/>
      <c r="B183" s="30"/>
      <c r="C183" s="30"/>
      <c r="D183" s="29"/>
      <c r="E183" s="66"/>
      <c r="F183" s="65"/>
      <c r="G183" s="31"/>
      <c r="H183" s="31"/>
      <c r="I183" s="31"/>
      <c r="J183" s="34"/>
      <c r="K183" s="34"/>
      <c r="L183" s="34"/>
      <c r="M183" s="34"/>
      <c r="N183" s="34"/>
      <c r="O183"/>
      <c r="P183" s="56"/>
      <c r="Q183" s="56"/>
      <c r="R183" s="61"/>
      <c r="S183" s="61"/>
      <c r="T183" s="61"/>
      <c r="U183" s="61"/>
      <c r="V183" s="69"/>
      <c r="W183" s="69"/>
      <c r="X183" s="31"/>
      <c r="Y183" s="31"/>
      <c r="AA183" s="32"/>
      <c r="AB183" s="32"/>
      <c r="AC183" s="32"/>
      <c r="AF183" s="31"/>
      <c r="AH183" s="31"/>
      <c r="AI183" s="31"/>
      <c r="AJ183" s="31"/>
    </row>
    <row r="184" spans="1:36" s="28" customFormat="1">
      <c r="A184" s="29"/>
      <c r="B184" s="30"/>
      <c r="C184" s="30"/>
      <c r="D184" s="29"/>
      <c r="E184" s="66"/>
      <c r="F184" s="65"/>
      <c r="G184" s="31"/>
      <c r="H184" s="31"/>
      <c r="I184" s="31"/>
      <c r="J184" s="34"/>
      <c r="K184" s="34"/>
      <c r="L184" s="34"/>
      <c r="M184" s="34"/>
      <c r="N184" s="34"/>
      <c r="O184"/>
      <c r="P184" s="56"/>
      <c r="Q184" s="56"/>
      <c r="R184" s="61"/>
      <c r="S184" s="61"/>
      <c r="T184" s="61"/>
      <c r="U184" s="61"/>
      <c r="V184" s="69"/>
      <c r="W184" s="69"/>
      <c r="X184" s="31"/>
      <c r="Y184" s="31"/>
      <c r="AA184" s="32"/>
      <c r="AB184" s="32"/>
      <c r="AC184" s="32"/>
      <c r="AF184" s="31"/>
      <c r="AH184" s="31"/>
      <c r="AI184" s="31"/>
      <c r="AJ184" s="31"/>
    </row>
    <row r="185" spans="1:36" s="28" customFormat="1">
      <c r="A185" s="29"/>
      <c r="B185" s="30"/>
      <c r="C185" s="30"/>
      <c r="D185" s="29"/>
      <c r="E185" s="66"/>
      <c r="F185" s="65"/>
      <c r="G185" s="31"/>
      <c r="H185" s="31"/>
      <c r="I185" s="31"/>
      <c r="J185" s="34"/>
      <c r="K185" s="34"/>
      <c r="L185" s="34"/>
      <c r="M185" s="34"/>
      <c r="N185" s="34"/>
      <c r="O185"/>
      <c r="P185" s="56"/>
      <c r="Q185" s="56"/>
      <c r="R185" s="61"/>
      <c r="S185" s="61"/>
      <c r="T185" s="61"/>
      <c r="U185" s="61"/>
      <c r="V185" s="69"/>
      <c r="W185" s="69"/>
      <c r="X185" s="31"/>
      <c r="Y185" s="31"/>
      <c r="AA185" s="32"/>
      <c r="AB185" s="32"/>
      <c r="AC185" s="32"/>
      <c r="AF185" s="31"/>
      <c r="AH185" s="31"/>
      <c r="AI185" s="31"/>
      <c r="AJ185" s="31"/>
    </row>
    <row r="186" spans="1:36" s="28" customFormat="1">
      <c r="A186" s="29"/>
      <c r="B186" s="30"/>
      <c r="C186" s="30"/>
      <c r="D186" s="29"/>
      <c r="E186" s="66"/>
      <c r="F186" s="65"/>
      <c r="G186" s="31"/>
      <c r="H186" s="31"/>
      <c r="I186" s="31"/>
      <c r="J186" s="34"/>
      <c r="K186" s="34"/>
      <c r="L186" s="34"/>
      <c r="M186" s="34"/>
      <c r="N186" s="34"/>
      <c r="O186"/>
      <c r="P186" s="56"/>
      <c r="Q186" s="56"/>
      <c r="R186" s="61"/>
      <c r="S186" s="61"/>
      <c r="T186" s="61"/>
      <c r="U186" s="61"/>
      <c r="V186" s="69"/>
      <c r="W186" s="69"/>
      <c r="X186" s="31"/>
      <c r="Y186" s="31"/>
      <c r="AA186" s="32"/>
      <c r="AB186" s="32"/>
      <c r="AC186" s="32"/>
      <c r="AF186" s="31"/>
      <c r="AH186" s="31"/>
      <c r="AI186" s="31"/>
      <c r="AJ186" s="31"/>
    </row>
    <row r="187" spans="1:36" s="28" customFormat="1">
      <c r="A187" s="29"/>
      <c r="B187" s="30"/>
      <c r="C187" s="30"/>
      <c r="D187" s="29"/>
      <c r="E187" s="66"/>
      <c r="F187" s="65"/>
      <c r="G187" s="31"/>
      <c r="H187" s="31"/>
      <c r="I187" s="31"/>
      <c r="J187" s="34"/>
      <c r="K187" s="34"/>
      <c r="L187" s="34"/>
      <c r="M187" s="34"/>
      <c r="N187" s="34"/>
      <c r="O187"/>
      <c r="P187" s="56"/>
      <c r="Q187" s="56"/>
      <c r="R187" s="61"/>
      <c r="S187" s="61"/>
      <c r="T187" s="61"/>
      <c r="U187" s="61"/>
      <c r="V187" s="69"/>
      <c r="W187" s="69"/>
      <c r="X187" s="31"/>
      <c r="Y187" s="31"/>
      <c r="AA187" s="32"/>
      <c r="AB187" s="32"/>
      <c r="AC187" s="32"/>
      <c r="AF187" s="31"/>
      <c r="AH187" s="31"/>
      <c r="AI187" s="31"/>
      <c r="AJ187" s="31"/>
    </row>
    <row r="188" spans="1:36" s="28" customFormat="1">
      <c r="A188" s="29"/>
      <c r="B188" s="30"/>
      <c r="C188" s="30"/>
      <c r="D188" s="29"/>
      <c r="E188" s="66"/>
      <c r="F188" s="65"/>
      <c r="G188" s="31"/>
      <c r="H188" s="31"/>
      <c r="I188" s="31"/>
      <c r="J188" s="34"/>
      <c r="K188" s="34"/>
      <c r="L188" s="34"/>
      <c r="M188" s="34"/>
      <c r="N188" s="34"/>
      <c r="O188"/>
      <c r="P188" s="56"/>
      <c r="Q188" s="56"/>
      <c r="R188" s="61"/>
      <c r="S188" s="61"/>
      <c r="T188" s="61"/>
      <c r="U188" s="61"/>
      <c r="V188" s="69"/>
      <c r="W188" s="69"/>
      <c r="X188" s="31"/>
      <c r="Y188" s="31"/>
      <c r="AA188" s="32"/>
      <c r="AB188" s="32"/>
      <c r="AC188" s="32"/>
      <c r="AF188" s="31"/>
      <c r="AH188" s="31"/>
      <c r="AI188" s="31"/>
      <c r="AJ188" s="31"/>
    </row>
    <row r="189" spans="1:36" s="28" customFormat="1">
      <c r="A189" s="29"/>
      <c r="B189" s="30"/>
      <c r="C189" s="30"/>
      <c r="D189" s="29"/>
      <c r="E189" s="66"/>
      <c r="F189" s="65"/>
      <c r="G189" s="31"/>
      <c r="H189" s="31"/>
      <c r="I189" s="31"/>
      <c r="J189" s="34"/>
      <c r="K189" s="34"/>
      <c r="L189" s="34"/>
      <c r="M189" s="34"/>
      <c r="N189" s="34"/>
      <c r="O189"/>
      <c r="P189" s="56"/>
      <c r="Q189" s="56"/>
      <c r="R189" s="61"/>
      <c r="S189" s="61"/>
      <c r="T189" s="61"/>
      <c r="U189" s="61"/>
      <c r="V189" s="69"/>
      <c r="W189" s="69"/>
      <c r="X189" s="31"/>
      <c r="Y189" s="31"/>
      <c r="AA189" s="32"/>
      <c r="AB189" s="32"/>
      <c r="AC189" s="32"/>
      <c r="AF189" s="31"/>
      <c r="AH189" s="31"/>
      <c r="AI189" s="31"/>
      <c r="AJ189" s="31"/>
    </row>
    <row r="190" spans="1:36" s="28" customFormat="1">
      <c r="A190" s="29"/>
      <c r="B190" s="30"/>
      <c r="C190" s="30"/>
      <c r="D190" s="29"/>
      <c r="E190" s="66"/>
      <c r="F190" s="65"/>
      <c r="G190" s="31"/>
      <c r="H190" s="31"/>
      <c r="I190" s="31"/>
      <c r="J190" s="34"/>
      <c r="K190" s="34"/>
      <c r="L190" s="34"/>
      <c r="M190" s="34"/>
      <c r="N190" s="34"/>
      <c r="O190"/>
      <c r="P190" s="56"/>
      <c r="Q190" s="56"/>
      <c r="R190" s="61"/>
      <c r="S190" s="61"/>
      <c r="T190" s="61"/>
      <c r="U190" s="61"/>
      <c r="V190" s="69"/>
      <c r="W190" s="69"/>
      <c r="X190" s="31"/>
      <c r="Y190" s="31"/>
      <c r="AA190" s="32"/>
      <c r="AB190" s="32"/>
      <c r="AC190" s="32"/>
      <c r="AF190" s="31"/>
      <c r="AH190" s="31"/>
      <c r="AI190" s="31"/>
      <c r="AJ190" s="31"/>
    </row>
    <row r="191" spans="1:36" s="28" customFormat="1">
      <c r="A191" s="29"/>
      <c r="B191" s="30"/>
      <c r="C191" s="30"/>
      <c r="D191" s="29"/>
      <c r="E191" s="66"/>
      <c r="F191" s="65"/>
      <c r="G191" s="31"/>
      <c r="H191" s="31"/>
      <c r="I191" s="31"/>
      <c r="J191" s="34"/>
      <c r="K191" s="34"/>
      <c r="L191" s="34"/>
      <c r="M191" s="34"/>
      <c r="N191" s="34"/>
      <c r="O191"/>
      <c r="P191" s="56"/>
      <c r="Q191" s="56"/>
      <c r="R191" s="61"/>
      <c r="S191" s="61"/>
      <c r="T191" s="61"/>
      <c r="U191" s="61"/>
      <c r="V191" s="69"/>
      <c r="W191" s="69"/>
      <c r="X191" s="31"/>
      <c r="Y191" s="31"/>
      <c r="AA191" s="32"/>
      <c r="AB191" s="32"/>
      <c r="AC191" s="32"/>
      <c r="AF191" s="31"/>
      <c r="AH191" s="31"/>
      <c r="AI191" s="31"/>
      <c r="AJ191" s="31"/>
    </row>
    <row r="192" spans="1:36" s="28" customFormat="1">
      <c r="A192" s="29"/>
      <c r="B192" s="30"/>
      <c r="C192" s="30"/>
      <c r="D192" s="29"/>
      <c r="E192" s="66"/>
      <c r="F192" s="65"/>
      <c r="G192" s="31"/>
      <c r="H192" s="31"/>
      <c r="I192" s="31"/>
      <c r="J192" s="34"/>
      <c r="K192" s="34"/>
      <c r="L192" s="34"/>
      <c r="M192" s="34"/>
      <c r="N192" s="34"/>
      <c r="O192"/>
      <c r="P192" s="56"/>
      <c r="Q192" s="56"/>
      <c r="R192" s="61"/>
      <c r="S192" s="61"/>
      <c r="T192" s="61"/>
      <c r="U192" s="61"/>
      <c r="V192" s="69"/>
      <c r="W192" s="69"/>
      <c r="X192" s="31"/>
      <c r="Y192" s="31"/>
      <c r="AA192" s="32"/>
      <c r="AB192" s="32"/>
      <c r="AC192" s="32"/>
      <c r="AF192" s="31"/>
      <c r="AH192" s="31"/>
      <c r="AI192" s="31"/>
      <c r="AJ192" s="31"/>
    </row>
    <row r="193" spans="1:36" s="28" customFormat="1">
      <c r="A193" s="29"/>
      <c r="B193" s="30"/>
      <c r="C193" s="30"/>
      <c r="D193" s="29"/>
      <c r="E193" s="66"/>
      <c r="F193" s="65"/>
      <c r="G193" s="31"/>
      <c r="H193" s="31"/>
      <c r="I193" s="31"/>
      <c r="J193" s="34"/>
      <c r="K193" s="34"/>
      <c r="L193" s="34"/>
      <c r="M193" s="34"/>
      <c r="N193" s="34"/>
      <c r="O193"/>
      <c r="P193" s="56"/>
      <c r="Q193" s="56"/>
      <c r="R193" s="61"/>
      <c r="S193" s="61"/>
      <c r="T193" s="61"/>
      <c r="U193" s="61"/>
      <c r="V193" s="69"/>
      <c r="W193" s="69"/>
      <c r="X193" s="31"/>
      <c r="Y193" s="31"/>
      <c r="AA193" s="32"/>
      <c r="AB193" s="32"/>
      <c r="AC193" s="32"/>
      <c r="AF193" s="31"/>
      <c r="AH193" s="31"/>
      <c r="AI193" s="31"/>
      <c r="AJ193" s="31"/>
    </row>
    <row r="194" spans="1:36" s="28" customFormat="1">
      <c r="A194" s="29"/>
      <c r="B194" s="30"/>
      <c r="C194" s="30"/>
      <c r="D194" s="29"/>
      <c r="E194" s="66"/>
      <c r="F194" s="65"/>
      <c r="G194" s="31"/>
      <c r="H194" s="31"/>
      <c r="I194" s="31"/>
      <c r="J194" s="34"/>
      <c r="K194" s="34"/>
      <c r="L194" s="34"/>
      <c r="M194" s="34"/>
      <c r="N194" s="34"/>
      <c r="O194"/>
      <c r="P194" s="56"/>
      <c r="Q194" s="56"/>
      <c r="R194" s="61"/>
      <c r="S194" s="61"/>
      <c r="T194" s="61"/>
      <c r="U194" s="61"/>
      <c r="V194" s="69"/>
      <c r="W194" s="69"/>
      <c r="X194" s="31"/>
      <c r="Y194" s="31"/>
      <c r="AA194" s="32"/>
      <c r="AB194" s="32"/>
      <c r="AC194" s="32"/>
      <c r="AF194" s="31"/>
      <c r="AH194" s="31"/>
      <c r="AI194" s="31"/>
      <c r="AJ194" s="31"/>
    </row>
    <row r="195" spans="1:36" s="28" customFormat="1">
      <c r="A195" s="29"/>
      <c r="B195" s="30"/>
      <c r="C195" s="30"/>
      <c r="D195" s="29"/>
      <c r="E195" s="66"/>
      <c r="F195" s="65"/>
      <c r="G195" s="31"/>
      <c r="H195" s="31"/>
      <c r="I195" s="31"/>
      <c r="J195" s="34"/>
      <c r="K195" s="34"/>
      <c r="L195" s="34"/>
      <c r="M195" s="34"/>
      <c r="N195" s="34"/>
      <c r="O195"/>
      <c r="P195" s="56"/>
      <c r="Q195" s="56"/>
      <c r="R195" s="61"/>
      <c r="S195" s="61"/>
      <c r="T195" s="61"/>
      <c r="U195" s="61"/>
      <c r="V195" s="69"/>
      <c r="W195" s="69"/>
      <c r="X195" s="31"/>
      <c r="Y195" s="31"/>
      <c r="AA195" s="32"/>
      <c r="AB195" s="32"/>
      <c r="AC195" s="32"/>
      <c r="AF195" s="31"/>
      <c r="AH195" s="31"/>
      <c r="AI195" s="31"/>
      <c r="AJ195" s="31"/>
    </row>
    <row r="196" spans="1:36" s="28" customFormat="1">
      <c r="A196" s="29"/>
      <c r="B196" s="30"/>
      <c r="C196" s="30"/>
      <c r="D196" s="29"/>
      <c r="E196" s="66"/>
      <c r="F196" s="65"/>
      <c r="G196" s="31"/>
      <c r="H196" s="31"/>
      <c r="I196" s="31"/>
      <c r="J196" s="34"/>
      <c r="K196" s="34"/>
      <c r="L196" s="34"/>
      <c r="M196" s="34"/>
      <c r="N196" s="34"/>
      <c r="O196"/>
      <c r="P196" s="56"/>
      <c r="Q196" s="56"/>
      <c r="R196" s="61"/>
      <c r="S196" s="61"/>
      <c r="T196" s="61"/>
      <c r="U196" s="61"/>
      <c r="V196" s="69"/>
      <c r="W196" s="69"/>
      <c r="X196" s="31"/>
      <c r="Y196" s="31"/>
      <c r="AA196" s="32"/>
      <c r="AB196" s="32"/>
      <c r="AC196" s="32"/>
      <c r="AF196" s="31"/>
      <c r="AH196" s="31"/>
      <c r="AI196" s="31"/>
      <c r="AJ196" s="31"/>
    </row>
    <row r="197" spans="1:36" s="28" customFormat="1">
      <c r="A197" s="29"/>
      <c r="B197" s="30"/>
      <c r="C197" s="30"/>
      <c r="D197" s="29"/>
      <c r="E197" s="66"/>
      <c r="F197" s="65"/>
      <c r="G197" s="31"/>
      <c r="H197" s="31"/>
      <c r="I197" s="31"/>
      <c r="J197" s="34"/>
      <c r="K197" s="34"/>
      <c r="L197" s="34"/>
      <c r="M197" s="34"/>
      <c r="N197" s="34"/>
      <c r="O197"/>
      <c r="P197" s="56"/>
      <c r="Q197" s="56"/>
      <c r="R197" s="61"/>
      <c r="S197" s="61"/>
      <c r="T197" s="61"/>
      <c r="U197" s="61"/>
      <c r="V197" s="69"/>
      <c r="W197" s="69"/>
      <c r="X197" s="31"/>
      <c r="Y197" s="31"/>
      <c r="AA197" s="32"/>
      <c r="AB197" s="32"/>
      <c r="AC197" s="32"/>
      <c r="AF197" s="31"/>
      <c r="AH197" s="31"/>
      <c r="AI197" s="31"/>
      <c r="AJ197" s="31"/>
    </row>
    <row r="198" spans="1:36" s="28" customFormat="1">
      <c r="A198" s="29"/>
      <c r="B198" s="30"/>
      <c r="C198" s="30"/>
      <c r="D198" s="29"/>
      <c r="E198" s="66"/>
      <c r="F198" s="65"/>
      <c r="G198" s="31"/>
      <c r="H198" s="31"/>
      <c r="I198" s="31"/>
      <c r="J198" s="34"/>
      <c r="K198" s="34"/>
      <c r="L198" s="34"/>
      <c r="M198" s="34"/>
      <c r="N198" s="34"/>
      <c r="O198"/>
      <c r="P198" s="56"/>
      <c r="Q198" s="56"/>
      <c r="R198" s="61"/>
      <c r="S198" s="61"/>
      <c r="T198" s="61"/>
      <c r="U198" s="61"/>
      <c r="V198" s="69"/>
      <c r="W198" s="69"/>
      <c r="X198" s="31"/>
      <c r="Y198" s="31"/>
      <c r="AA198" s="32"/>
      <c r="AB198" s="32"/>
      <c r="AC198" s="32"/>
      <c r="AF198" s="31"/>
      <c r="AH198" s="31"/>
      <c r="AI198" s="31"/>
      <c r="AJ198" s="31"/>
    </row>
    <row r="199" spans="1:36" s="28" customFormat="1">
      <c r="A199" s="29"/>
      <c r="B199" s="30"/>
      <c r="C199" s="30"/>
      <c r="D199" s="29"/>
      <c r="E199" s="66"/>
      <c r="F199" s="65"/>
      <c r="G199" s="31"/>
      <c r="H199" s="31"/>
      <c r="I199" s="31"/>
      <c r="J199" s="34"/>
      <c r="K199" s="34"/>
      <c r="L199" s="34"/>
      <c r="M199" s="34"/>
      <c r="N199" s="34"/>
      <c r="O199"/>
      <c r="P199" s="56"/>
      <c r="Q199" s="56"/>
      <c r="R199" s="61"/>
      <c r="S199" s="61"/>
      <c r="T199" s="61"/>
      <c r="U199" s="61"/>
      <c r="V199" s="69"/>
      <c r="W199" s="69"/>
      <c r="X199" s="31"/>
      <c r="Y199" s="31"/>
      <c r="AA199" s="32"/>
      <c r="AB199" s="32"/>
      <c r="AC199" s="32"/>
      <c r="AF199" s="31"/>
      <c r="AH199" s="31"/>
      <c r="AI199" s="31"/>
      <c r="AJ199" s="31"/>
    </row>
    <row r="200" spans="1:36" s="28" customFormat="1">
      <c r="A200" s="29"/>
      <c r="B200" s="30"/>
      <c r="C200" s="30"/>
      <c r="D200" s="29"/>
      <c r="E200" s="66"/>
      <c r="F200" s="65"/>
      <c r="G200" s="31"/>
      <c r="H200" s="31"/>
      <c r="I200" s="31"/>
      <c r="J200" s="34"/>
      <c r="K200" s="34"/>
      <c r="L200" s="34"/>
      <c r="M200" s="34"/>
      <c r="N200" s="34"/>
      <c r="O200"/>
      <c r="P200" s="56"/>
      <c r="Q200" s="56"/>
      <c r="R200" s="61"/>
      <c r="S200" s="61"/>
      <c r="T200" s="61"/>
      <c r="U200" s="61"/>
      <c r="V200" s="69"/>
      <c r="W200" s="69"/>
      <c r="X200" s="31"/>
      <c r="Y200" s="31"/>
      <c r="AA200" s="32"/>
      <c r="AB200" s="32"/>
      <c r="AC200" s="32"/>
      <c r="AF200" s="31"/>
      <c r="AH200" s="31"/>
      <c r="AI200" s="31"/>
      <c r="AJ200" s="31"/>
    </row>
    <row r="201" spans="1:36" s="28" customFormat="1">
      <c r="A201" s="29"/>
      <c r="B201" s="30"/>
      <c r="C201" s="30"/>
      <c r="D201" s="29"/>
      <c r="E201" s="66"/>
      <c r="F201" s="65"/>
      <c r="G201" s="31"/>
      <c r="H201" s="31"/>
      <c r="I201" s="31"/>
      <c r="J201" s="34"/>
      <c r="K201" s="34"/>
      <c r="L201" s="34"/>
      <c r="M201" s="34"/>
      <c r="N201" s="34"/>
      <c r="O201"/>
      <c r="P201" s="56"/>
      <c r="Q201" s="56"/>
      <c r="R201" s="61"/>
      <c r="S201" s="61"/>
      <c r="T201" s="61"/>
      <c r="U201" s="61"/>
      <c r="V201" s="69"/>
      <c r="W201" s="69"/>
      <c r="X201" s="31"/>
      <c r="Y201" s="31"/>
      <c r="AA201" s="32"/>
      <c r="AB201" s="32"/>
      <c r="AC201" s="32"/>
      <c r="AF201" s="31"/>
      <c r="AH201" s="31"/>
      <c r="AI201" s="31"/>
      <c r="AJ201" s="31"/>
    </row>
    <row r="202" spans="1:36" s="28" customFormat="1">
      <c r="A202" s="29"/>
      <c r="B202" s="30"/>
      <c r="C202" s="30"/>
      <c r="D202" s="29"/>
      <c r="E202" s="66"/>
      <c r="F202" s="65"/>
      <c r="G202" s="31"/>
      <c r="H202" s="31"/>
      <c r="I202" s="31"/>
      <c r="J202" s="34"/>
      <c r="K202" s="34"/>
      <c r="L202" s="34"/>
      <c r="M202" s="34"/>
      <c r="N202" s="34"/>
      <c r="O202"/>
      <c r="P202" s="56"/>
      <c r="Q202" s="56"/>
      <c r="R202" s="61"/>
      <c r="S202" s="61"/>
      <c r="T202" s="61"/>
      <c r="U202" s="61"/>
      <c r="V202" s="69"/>
      <c r="W202" s="69"/>
      <c r="X202" s="31"/>
      <c r="Y202" s="31"/>
      <c r="AA202" s="32"/>
      <c r="AB202" s="32"/>
      <c r="AC202" s="32"/>
      <c r="AF202" s="31"/>
      <c r="AH202" s="31"/>
      <c r="AI202" s="31"/>
      <c r="AJ202" s="31"/>
    </row>
    <row r="203" spans="1:36" s="28" customFormat="1">
      <c r="A203" s="29"/>
      <c r="B203" s="30"/>
      <c r="C203" s="30"/>
      <c r="D203" s="29"/>
      <c r="E203" s="66"/>
      <c r="F203" s="65"/>
      <c r="G203" s="31"/>
      <c r="H203" s="31"/>
      <c r="I203" s="31"/>
      <c r="J203" s="34"/>
      <c r="K203" s="34"/>
      <c r="L203" s="34"/>
      <c r="M203" s="34"/>
      <c r="N203" s="34"/>
      <c r="O203"/>
      <c r="P203" s="56"/>
      <c r="Q203" s="56"/>
      <c r="R203" s="61"/>
      <c r="S203" s="61"/>
      <c r="T203" s="61"/>
      <c r="U203" s="61"/>
      <c r="V203" s="69"/>
      <c r="W203" s="69"/>
      <c r="X203" s="31"/>
      <c r="Y203" s="31"/>
      <c r="AA203" s="32"/>
      <c r="AB203" s="32"/>
      <c r="AC203" s="32"/>
      <c r="AF203" s="31"/>
      <c r="AH203" s="31"/>
      <c r="AI203" s="31"/>
      <c r="AJ203" s="31"/>
    </row>
    <row r="204" spans="1:36" s="28" customFormat="1">
      <c r="A204" s="29"/>
      <c r="B204" s="30"/>
      <c r="C204" s="30"/>
      <c r="D204" s="29"/>
      <c r="E204" s="66"/>
      <c r="F204" s="65"/>
      <c r="G204" s="31"/>
      <c r="H204" s="31"/>
      <c r="I204" s="31"/>
      <c r="J204" s="34"/>
      <c r="K204" s="34"/>
      <c r="L204" s="34"/>
      <c r="M204" s="34"/>
      <c r="N204" s="34"/>
      <c r="O204"/>
      <c r="P204" s="56"/>
      <c r="Q204" s="56"/>
      <c r="R204" s="61"/>
      <c r="S204" s="61"/>
      <c r="T204" s="61"/>
      <c r="U204" s="61"/>
      <c r="V204" s="69"/>
      <c r="W204" s="69"/>
      <c r="X204" s="31"/>
      <c r="Y204" s="31"/>
      <c r="AA204" s="32"/>
      <c r="AB204" s="32"/>
      <c r="AC204" s="32"/>
      <c r="AF204" s="31"/>
      <c r="AH204" s="31"/>
      <c r="AI204" s="31"/>
      <c r="AJ204" s="31"/>
    </row>
    <row r="205" spans="1:36" s="28" customFormat="1">
      <c r="A205" s="29"/>
      <c r="B205" s="30"/>
      <c r="C205" s="30"/>
      <c r="D205" s="29"/>
      <c r="E205" s="66"/>
      <c r="F205" s="65"/>
      <c r="G205" s="31"/>
      <c r="H205" s="31"/>
      <c r="I205" s="31"/>
      <c r="J205" s="34"/>
      <c r="K205" s="34"/>
      <c r="L205" s="34"/>
      <c r="M205" s="34"/>
      <c r="N205" s="34"/>
      <c r="O205"/>
      <c r="P205" s="56"/>
      <c r="Q205" s="56"/>
      <c r="R205" s="61"/>
      <c r="S205" s="61"/>
      <c r="T205" s="61"/>
      <c r="U205" s="61"/>
      <c r="V205" s="69"/>
      <c r="W205" s="69"/>
      <c r="X205" s="31"/>
      <c r="Y205" s="31"/>
      <c r="AA205" s="32"/>
      <c r="AB205" s="32"/>
      <c r="AC205" s="32"/>
      <c r="AF205" s="31"/>
      <c r="AH205" s="31"/>
      <c r="AI205" s="31"/>
      <c r="AJ205" s="31"/>
    </row>
    <row r="206" spans="1:36" s="28" customFormat="1">
      <c r="A206" s="29"/>
      <c r="B206" s="30"/>
      <c r="C206" s="30"/>
      <c r="D206" s="29"/>
      <c r="E206" s="66"/>
      <c r="F206" s="65"/>
      <c r="G206" s="31"/>
      <c r="H206" s="31"/>
      <c r="I206" s="31"/>
      <c r="J206" s="34"/>
      <c r="K206" s="34"/>
      <c r="L206" s="34"/>
      <c r="M206" s="34"/>
      <c r="N206" s="34"/>
      <c r="O206"/>
      <c r="P206" s="56"/>
      <c r="Q206" s="56"/>
      <c r="R206" s="61"/>
      <c r="S206" s="61"/>
      <c r="T206" s="61"/>
      <c r="U206" s="61"/>
      <c r="V206" s="69"/>
      <c r="W206" s="69"/>
      <c r="X206" s="31"/>
      <c r="Y206" s="31"/>
      <c r="AA206" s="32"/>
      <c r="AB206" s="32"/>
      <c r="AC206" s="32"/>
      <c r="AF206" s="31"/>
      <c r="AH206" s="31"/>
      <c r="AI206" s="31"/>
      <c r="AJ206" s="31"/>
    </row>
    <row r="207" spans="1:36" s="28" customFormat="1">
      <c r="A207" s="29"/>
      <c r="B207" s="30"/>
      <c r="C207" s="30"/>
      <c r="D207" s="29"/>
      <c r="E207" s="66"/>
      <c r="F207" s="65"/>
      <c r="G207" s="31"/>
      <c r="H207" s="31"/>
      <c r="I207" s="31"/>
      <c r="J207" s="34"/>
      <c r="K207" s="34"/>
      <c r="L207" s="34"/>
      <c r="M207" s="34"/>
      <c r="N207" s="34"/>
      <c r="O207"/>
      <c r="P207" s="56"/>
      <c r="Q207" s="56"/>
      <c r="R207" s="61"/>
      <c r="S207" s="61"/>
      <c r="T207" s="61"/>
      <c r="U207" s="61"/>
      <c r="V207" s="69"/>
      <c r="W207" s="69"/>
      <c r="X207" s="31"/>
      <c r="Y207" s="31"/>
      <c r="AA207" s="32"/>
      <c r="AB207" s="32"/>
      <c r="AC207" s="32"/>
      <c r="AF207" s="31"/>
      <c r="AH207" s="31"/>
      <c r="AI207" s="31"/>
      <c r="AJ207" s="31"/>
    </row>
    <row r="208" spans="1:36" s="28" customFormat="1">
      <c r="A208" s="29"/>
      <c r="B208" s="30"/>
      <c r="C208" s="30"/>
      <c r="D208" s="29"/>
      <c r="E208" s="66"/>
      <c r="F208" s="65"/>
      <c r="G208" s="31"/>
      <c r="H208" s="31"/>
      <c r="I208" s="31"/>
      <c r="J208" s="34"/>
      <c r="K208" s="34"/>
      <c r="L208" s="34"/>
      <c r="M208" s="34"/>
      <c r="N208" s="34"/>
      <c r="O208"/>
      <c r="P208" s="56"/>
      <c r="Q208" s="56"/>
      <c r="R208" s="61"/>
      <c r="S208" s="61"/>
      <c r="T208" s="61"/>
      <c r="U208" s="61"/>
      <c r="V208" s="69"/>
      <c r="W208" s="69"/>
      <c r="X208" s="31"/>
      <c r="Y208" s="31"/>
      <c r="AA208" s="32"/>
      <c r="AB208" s="32"/>
      <c r="AC208" s="32"/>
      <c r="AF208" s="31"/>
      <c r="AH208" s="31"/>
      <c r="AI208" s="31"/>
      <c r="AJ208" s="31"/>
    </row>
    <row r="209" spans="1:39" s="28" customFormat="1">
      <c r="A209" s="29"/>
      <c r="B209" s="30"/>
      <c r="C209" s="30"/>
      <c r="D209" s="29"/>
      <c r="E209" s="66"/>
      <c r="F209" s="65"/>
      <c r="G209" s="31"/>
      <c r="H209" s="31"/>
      <c r="I209" s="31"/>
      <c r="J209" s="34"/>
      <c r="K209" s="34"/>
      <c r="L209" s="34"/>
      <c r="M209" s="34"/>
      <c r="N209" s="34"/>
      <c r="O209"/>
      <c r="P209" s="56"/>
      <c r="Q209" s="56"/>
      <c r="R209" s="61"/>
      <c r="S209" s="61"/>
      <c r="T209" s="61"/>
      <c r="U209" s="61"/>
      <c r="V209" s="69"/>
      <c r="W209" s="69"/>
      <c r="X209" s="31"/>
      <c r="Y209" s="31"/>
      <c r="AA209" s="32"/>
      <c r="AB209" s="32"/>
      <c r="AC209" s="32"/>
      <c r="AF209" s="31"/>
      <c r="AH209" s="31"/>
      <c r="AI209" s="31"/>
      <c r="AJ209" s="31"/>
    </row>
    <row r="210" spans="1:39" s="28" customFormat="1">
      <c r="A210" s="29"/>
      <c r="B210" s="30"/>
      <c r="C210" s="30"/>
      <c r="D210" s="29"/>
      <c r="E210" s="66"/>
      <c r="F210" s="65"/>
      <c r="G210" s="31"/>
      <c r="H210" s="31"/>
      <c r="I210" s="31"/>
      <c r="J210" s="34"/>
      <c r="K210" s="34"/>
      <c r="L210" s="34"/>
      <c r="M210" s="34"/>
      <c r="N210" s="34"/>
      <c r="O210"/>
      <c r="P210" s="56"/>
      <c r="Q210" s="56"/>
      <c r="R210" s="61"/>
      <c r="S210" s="61"/>
      <c r="T210" s="61"/>
      <c r="U210" s="61"/>
      <c r="V210" s="69"/>
      <c r="W210" s="69"/>
      <c r="X210" s="31"/>
      <c r="Y210" s="31"/>
      <c r="AA210" s="32"/>
      <c r="AB210" s="32"/>
      <c r="AC210" s="32"/>
      <c r="AF210" s="31"/>
      <c r="AH210" s="31"/>
      <c r="AI210" s="31"/>
      <c r="AJ210" s="31"/>
    </row>
    <row r="211" spans="1:39" s="28" customFormat="1">
      <c r="A211" s="29"/>
      <c r="B211" s="30"/>
      <c r="C211" s="30"/>
      <c r="D211" s="29"/>
      <c r="E211" s="66"/>
      <c r="F211" s="65"/>
      <c r="G211" s="31"/>
      <c r="H211" s="31"/>
      <c r="I211" s="31"/>
      <c r="J211" s="34"/>
      <c r="K211" s="34"/>
      <c r="L211" s="34"/>
      <c r="M211" s="34"/>
      <c r="N211" s="34"/>
      <c r="O211"/>
      <c r="P211" s="56"/>
      <c r="Q211" s="56"/>
      <c r="R211" s="61"/>
      <c r="S211" s="61"/>
      <c r="T211" s="61"/>
      <c r="U211" s="61"/>
      <c r="V211" s="69"/>
      <c r="W211" s="69"/>
      <c r="X211" s="31"/>
      <c r="Y211" s="31"/>
      <c r="AA211" s="32"/>
      <c r="AB211" s="32"/>
      <c r="AC211" s="32"/>
      <c r="AF211" s="31"/>
      <c r="AH211" s="31"/>
      <c r="AI211" s="31"/>
      <c r="AJ211" s="31"/>
    </row>
    <row r="212" spans="1:39" s="28" customFormat="1">
      <c r="A212" s="29"/>
      <c r="B212" s="30"/>
      <c r="C212" s="30"/>
      <c r="D212" s="29"/>
      <c r="E212" s="66"/>
      <c r="F212" s="65"/>
      <c r="G212" s="31"/>
      <c r="H212" s="31"/>
      <c r="I212" s="31"/>
      <c r="J212" s="34"/>
      <c r="K212" s="34"/>
      <c r="L212" s="34"/>
      <c r="M212" s="34"/>
      <c r="N212" s="34"/>
      <c r="O212"/>
      <c r="P212" s="56"/>
      <c r="Q212" s="56"/>
      <c r="R212" s="61"/>
      <c r="S212" s="61"/>
      <c r="T212" s="61"/>
      <c r="U212" s="61"/>
      <c r="V212" s="69"/>
      <c r="W212" s="69"/>
      <c r="X212" s="31"/>
      <c r="Y212" s="31"/>
      <c r="AA212" s="32"/>
      <c r="AB212" s="32"/>
      <c r="AC212" s="32"/>
      <c r="AF212" s="31"/>
      <c r="AH212" s="31"/>
      <c r="AI212" s="31"/>
      <c r="AJ212" s="31"/>
    </row>
    <row r="213" spans="1:39" s="28" customFormat="1">
      <c r="A213" s="29"/>
      <c r="B213" s="30"/>
      <c r="C213" s="30"/>
      <c r="D213" s="29"/>
      <c r="E213" s="66"/>
      <c r="F213" s="65"/>
      <c r="G213" s="31"/>
      <c r="H213" s="31"/>
      <c r="I213" s="31"/>
      <c r="J213" s="34"/>
      <c r="K213" s="34"/>
      <c r="L213" s="34"/>
      <c r="M213" s="34"/>
      <c r="N213" s="34"/>
      <c r="O213"/>
      <c r="P213" s="56"/>
      <c r="Q213" s="56"/>
      <c r="R213" s="61"/>
      <c r="S213" s="61"/>
      <c r="T213" s="61"/>
      <c r="U213" s="61"/>
      <c r="V213" s="69"/>
      <c r="W213" s="69"/>
      <c r="X213" s="31"/>
      <c r="Y213" s="31"/>
      <c r="AA213" s="32"/>
      <c r="AB213" s="32"/>
      <c r="AC213" s="32"/>
      <c r="AF213" s="31"/>
      <c r="AH213" s="31"/>
      <c r="AI213" s="31"/>
      <c r="AJ213" s="31"/>
    </row>
    <row r="214" spans="1:39" s="28" customFormat="1">
      <c r="A214" s="29"/>
      <c r="B214" s="30"/>
      <c r="C214" s="30"/>
      <c r="D214" s="29"/>
      <c r="E214" s="66"/>
      <c r="F214" s="65"/>
      <c r="G214" s="31"/>
      <c r="H214" s="31"/>
      <c r="I214" s="31"/>
      <c r="J214" s="34"/>
      <c r="K214" s="34"/>
      <c r="L214" s="34"/>
      <c r="M214" s="34"/>
      <c r="N214" s="34"/>
      <c r="O214"/>
      <c r="P214" s="56"/>
      <c r="Q214" s="56"/>
      <c r="R214" s="61"/>
      <c r="S214" s="61"/>
      <c r="T214" s="61"/>
      <c r="U214" s="61"/>
      <c r="V214" s="69"/>
      <c r="W214" s="69"/>
      <c r="X214" s="31"/>
      <c r="Y214" s="31"/>
      <c r="AA214" s="32"/>
      <c r="AB214" s="32"/>
      <c r="AC214" s="32"/>
      <c r="AF214" s="31"/>
      <c r="AH214" s="31"/>
      <c r="AI214" s="31"/>
      <c r="AJ214" s="31"/>
    </row>
    <row r="215" spans="1:39" s="28" customFormat="1">
      <c r="A215" s="29"/>
      <c r="B215" s="30"/>
      <c r="C215" s="30"/>
      <c r="D215" s="29"/>
      <c r="E215" s="66"/>
      <c r="F215" s="65"/>
      <c r="G215" s="31"/>
      <c r="H215" s="31"/>
      <c r="I215" s="31"/>
      <c r="J215" s="34"/>
      <c r="K215" s="34"/>
      <c r="L215" s="34"/>
      <c r="M215" s="34"/>
      <c r="N215" s="34"/>
      <c r="O215"/>
      <c r="P215" s="56"/>
      <c r="Q215" s="56"/>
      <c r="R215" s="61"/>
      <c r="S215" s="61"/>
      <c r="T215" s="61"/>
      <c r="U215" s="61"/>
      <c r="V215" s="69"/>
      <c r="W215" s="69"/>
      <c r="X215" s="31"/>
      <c r="Y215" s="31"/>
      <c r="AA215" s="32"/>
      <c r="AB215" s="32"/>
      <c r="AC215" s="32"/>
      <c r="AF215" s="31"/>
      <c r="AH215" s="31"/>
      <c r="AI215" s="31"/>
      <c r="AJ215" s="31"/>
    </row>
    <row r="216" spans="1:39" s="28" customFormat="1">
      <c r="A216" s="29"/>
      <c r="B216" s="30"/>
      <c r="C216" s="30"/>
      <c r="D216" s="29"/>
      <c r="E216" s="66"/>
      <c r="F216" s="65"/>
      <c r="G216" s="31"/>
      <c r="H216" s="31"/>
      <c r="I216" s="31"/>
      <c r="J216" s="34"/>
      <c r="K216" s="34"/>
      <c r="L216" s="34"/>
      <c r="M216" s="34"/>
      <c r="N216" s="34"/>
      <c r="O216"/>
      <c r="P216" s="56"/>
      <c r="Q216" s="56"/>
      <c r="R216" s="61"/>
      <c r="S216" s="61"/>
      <c r="T216" s="61"/>
      <c r="U216" s="61"/>
      <c r="V216" s="69"/>
      <c r="W216" s="69"/>
      <c r="X216" s="31"/>
      <c r="Y216" s="31"/>
      <c r="AA216" s="32"/>
      <c r="AB216" s="32"/>
      <c r="AC216" s="32"/>
      <c r="AF216" s="31"/>
      <c r="AH216" s="31"/>
      <c r="AI216" s="31"/>
      <c r="AJ216" s="31"/>
    </row>
    <row r="217" spans="1:39" s="28" customFormat="1">
      <c r="A217" s="29"/>
      <c r="B217" s="30"/>
      <c r="C217" s="30"/>
      <c r="D217" s="29"/>
      <c r="E217" s="66"/>
      <c r="F217" s="65"/>
      <c r="G217" s="31"/>
      <c r="H217" s="31"/>
      <c r="I217" s="31"/>
      <c r="J217" s="34"/>
      <c r="K217" s="34"/>
      <c r="L217" s="34"/>
      <c r="M217" s="34"/>
      <c r="N217" s="34"/>
      <c r="O217"/>
      <c r="P217" s="56"/>
      <c r="Q217" s="56"/>
      <c r="R217" s="61"/>
      <c r="S217" s="61"/>
      <c r="T217" s="61"/>
      <c r="U217" s="61"/>
      <c r="V217" s="69"/>
      <c r="W217" s="69"/>
      <c r="X217" s="31"/>
      <c r="Y217" s="31"/>
      <c r="AA217" s="32"/>
      <c r="AB217" s="32"/>
      <c r="AC217" s="32"/>
      <c r="AF217" s="31"/>
      <c r="AH217" s="31"/>
      <c r="AI217" s="31"/>
      <c r="AJ217" s="31"/>
    </row>
    <row r="218" spans="1:39" s="28" customFormat="1">
      <c r="A218" s="29"/>
      <c r="B218" s="30"/>
      <c r="C218" s="30"/>
      <c r="D218" s="29"/>
      <c r="E218" s="66"/>
      <c r="F218" s="65"/>
      <c r="G218" s="31"/>
      <c r="H218" s="31"/>
      <c r="I218" s="31"/>
      <c r="J218" s="34"/>
      <c r="K218" s="34"/>
      <c r="L218" s="34"/>
      <c r="M218" s="34"/>
      <c r="N218" s="34"/>
      <c r="O218"/>
      <c r="P218" s="56"/>
      <c r="Q218" s="56"/>
      <c r="R218" s="61"/>
      <c r="S218" s="61"/>
      <c r="T218" s="61"/>
      <c r="U218" s="61"/>
      <c r="V218" s="69"/>
      <c r="W218" s="69"/>
      <c r="X218" s="31"/>
      <c r="Y218" s="31"/>
      <c r="AA218" s="32"/>
      <c r="AB218" s="32"/>
      <c r="AC218" s="32"/>
      <c r="AF218" s="31"/>
      <c r="AH218" s="31"/>
      <c r="AI218" s="31"/>
      <c r="AJ218" s="31"/>
    </row>
    <row r="219" spans="1:39" s="28" customFormat="1">
      <c r="A219" s="29"/>
      <c r="B219" s="30"/>
      <c r="C219" s="30"/>
      <c r="D219" s="29"/>
      <c r="E219" s="66"/>
      <c r="F219" s="65"/>
      <c r="G219" s="31"/>
      <c r="H219" s="31"/>
      <c r="I219" s="31"/>
      <c r="J219" s="34"/>
      <c r="K219" s="34"/>
      <c r="L219" s="34"/>
      <c r="M219" s="34"/>
      <c r="N219" s="34"/>
      <c r="O219"/>
      <c r="P219" s="56"/>
      <c r="Q219" s="56"/>
      <c r="R219" s="61"/>
      <c r="S219" s="61"/>
      <c r="T219" s="61"/>
      <c r="U219" s="61"/>
      <c r="V219" s="69"/>
      <c r="W219" s="69"/>
      <c r="X219" s="31"/>
      <c r="Y219" s="31"/>
      <c r="AA219" s="32"/>
      <c r="AB219" s="32"/>
      <c r="AC219" s="32"/>
      <c r="AF219" s="31"/>
      <c r="AH219" s="31"/>
      <c r="AI219" s="31"/>
      <c r="AJ219" s="31"/>
    </row>
    <row r="220" spans="1:39" s="28" customFormat="1">
      <c r="A220" s="29"/>
      <c r="B220" s="30"/>
      <c r="C220" s="30"/>
      <c r="D220" s="29"/>
      <c r="E220" s="66"/>
      <c r="F220" s="65"/>
      <c r="G220" s="31"/>
      <c r="H220" s="31"/>
      <c r="I220" s="31"/>
      <c r="J220" s="34"/>
      <c r="K220" s="34"/>
      <c r="L220" s="34"/>
      <c r="M220" s="34"/>
      <c r="N220" s="34"/>
      <c r="O220"/>
      <c r="P220" s="56"/>
      <c r="Q220" s="56"/>
      <c r="R220" s="61"/>
      <c r="S220" s="61"/>
      <c r="T220" s="61"/>
      <c r="U220" s="61"/>
      <c r="V220" s="69"/>
      <c r="W220" s="69"/>
      <c r="X220" s="29"/>
      <c r="Y220" s="31"/>
      <c r="AA220" s="32"/>
      <c r="AB220" s="32"/>
      <c r="AC220" s="32"/>
      <c r="AF220" s="31"/>
      <c r="AH220" s="31"/>
      <c r="AI220" s="31"/>
      <c r="AJ220" s="31"/>
    </row>
    <row r="221" spans="1:39" s="28" customFormat="1">
      <c r="A221" s="29"/>
      <c r="B221" s="30"/>
      <c r="C221" s="30"/>
      <c r="D221" s="29"/>
      <c r="E221" s="66"/>
      <c r="F221" s="66"/>
      <c r="G221" s="31"/>
      <c r="H221" s="31"/>
      <c r="I221" s="31"/>
      <c r="J221" s="34"/>
      <c r="K221" s="34"/>
      <c r="L221" s="34"/>
      <c r="M221" s="34"/>
      <c r="N221" s="34"/>
      <c r="O221"/>
      <c r="P221" s="56"/>
      <c r="Q221" s="56"/>
      <c r="R221" s="61"/>
      <c r="S221" s="61"/>
      <c r="T221" s="61"/>
      <c r="U221" s="61"/>
      <c r="V221" s="66"/>
      <c r="W221" s="66"/>
      <c r="X221" s="29"/>
      <c r="AA221" s="29"/>
      <c r="AB221" s="31"/>
      <c r="AD221" s="32"/>
      <c r="AE221" s="32"/>
      <c r="AF221" s="32"/>
      <c r="AI221" s="31"/>
      <c r="AK221" s="31"/>
      <c r="AL221" s="31"/>
      <c r="AM221" s="31"/>
    </row>
    <row r="222" spans="1:39" s="28" customFormat="1">
      <c r="A222" s="29"/>
      <c r="B222" s="30"/>
      <c r="C222" s="30"/>
      <c r="D222" s="29"/>
      <c r="E222" s="66"/>
      <c r="F222" s="66"/>
      <c r="G222" s="31"/>
      <c r="H222" s="31"/>
      <c r="I222" s="31"/>
      <c r="J222" s="34"/>
      <c r="K222" s="34"/>
      <c r="L222" s="34"/>
      <c r="M222" s="34"/>
      <c r="N222" s="34"/>
      <c r="O222"/>
      <c r="P222" s="56"/>
      <c r="Q222" s="56"/>
      <c r="R222" s="61"/>
      <c r="S222" s="61"/>
      <c r="T222" s="61"/>
      <c r="U222" s="61"/>
      <c r="V222" s="66"/>
      <c r="W222" s="66"/>
      <c r="X222" s="29"/>
      <c r="AA222" s="29"/>
      <c r="AB222" s="31"/>
      <c r="AD222" s="32"/>
      <c r="AE222" s="32"/>
      <c r="AF222" s="32"/>
      <c r="AI222" s="31"/>
      <c r="AK222" s="31"/>
      <c r="AL222" s="31"/>
      <c r="AM222" s="31"/>
    </row>
    <row r="223" spans="1:39" s="28" customFormat="1">
      <c r="A223" s="29"/>
      <c r="B223" s="30"/>
      <c r="C223" s="30"/>
      <c r="D223" s="29"/>
      <c r="E223" s="66"/>
      <c r="F223" s="66"/>
      <c r="G223" s="31"/>
      <c r="H223" s="31"/>
      <c r="I223" s="31"/>
      <c r="J223" s="34"/>
      <c r="K223" s="34"/>
      <c r="L223" s="34"/>
      <c r="M223" s="34"/>
      <c r="N223" s="34"/>
      <c r="O223"/>
      <c r="P223" s="56"/>
      <c r="Q223" s="56"/>
      <c r="R223" s="61"/>
      <c r="S223" s="61"/>
      <c r="T223" s="61"/>
      <c r="U223" s="61"/>
      <c r="V223" s="66"/>
      <c r="W223" s="66"/>
      <c r="X223" s="29"/>
      <c r="AA223" s="29"/>
      <c r="AB223" s="31"/>
      <c r="AD223" s="32"/>
      <c r="AE223" s="32"/>
      <c r="AF223" s="32"/>
      <c r="AI223" s="31"/>
      <c r="AK223" s="31"/>
      <c r="AL223" s="31"/>
      <c r="AM223" s="31"/>
    </row>
    <row r="224" spans="1:39" s="28" customFormat="1">
      <c r="A224" s="29"/>
      <c r="B224" s="30"/>
      <c r="C224" s="30"/>
      <c r="D224" s="29"/>
      <c r="E224" s="61"/>
      <c r="F224" s="61"/>
      <c r="G224" s="31"/>
      <c r="H224" s="31"/>
      <c r="I224" s="31"/>
      <c r="J224" s="34"/>
      <c r="K224" s="34"/>
      <c r="L224" s="34"/>
      <c r="M224" s="34"/>
      <c r="N224" s="34"/>
      <c r="O224"/>
      <c r="P224" s="56"/>
      <c r="Q224" s="56"/>
      <c r="R224" s="61"/>
      <c r="S224" s="61"/>
      <c r="T224" s="61"/>
      <c r="U224" s="61"/>
      <c r="V224" s="61"/>
      <c r="W224" s="61"/>
      <c r="X224" s="29"/>
      <c r="Y224"/>
      <c r="Z224"/>
      <c r="AA224" s="29"/>
      <c r="AB224"/>
      <c r="AC224"/>
      <c r="AD224"/>
      <c r="AE224"/>
      <c r="AF224"/>
      <c r="AG224"/>
      <c r="AH224"/>
      <c r="AI224"/>
      <c r="AJ224"/>
      <c r="AK224"/>
      <c r="AL224"/>
      <c r="AM224"/>
    </row>
    <row r="225" spans="1:27" s="28" customFormat="1">
      <c r="A225" s="29"/>
      <c r="B225" s="30"/>
      <c r="C225" s="30"/>
      <c r="D225" s="29"/>
      <c r="E225" s="66"/>
      <c r="F225" s="66"/>
      <c r="G225" s="31"/>
      <c r="H225" s="31"/>
      <c r="I225" s="31"/>
      <c r="J225" s="34"/>
      <c r="K225" s="34"/>
      <c r="L225" s="34"/>
      <c r="M225" s="34"/>
      <c r="N225" s="34"/>
      <c r="O225"/>
      <c r="P225" s="56"/>
      <c r="Q225" s="56"/>
      <c r="R225" s="61"/>
      <c r="S225" s="61"/>
      <c r="T225" s="61"/>
      <c r="U225" s="61"/>
      <c r="V225" s="65"/>
      <c r="W225" s="66"/>
      <c r="X225" s="29"/>
      <c r="Y225" s="31"/>
      <c r="Z225" s="31"/>
      <c r="AA225" s="29"/>
    </row>
    <row r="226" spans="1:27" s="28" customFormat="1">
      <c r="A226" s="29"/>
      <c r="B226" s="30"/>
      <c r="C226" s="30"/>
      <c r="D226" s="29"/>
      <c r="E226" s="66"/>
      <c r="F226" s="66"/>
      <c r="G226" s="31"/>
      <c r="H226" s="31"/>
      <c r="I226" s="31"/>
      <c r="J226" s="34"/>
      <c r="K226" s="34"/>
      <c r="L226" s="34"/>
      <c r="M226" s="34"/>
      <c r="N226" s="34"/>
      <c r="O226"/>
      <c r="P226" s="56"/>
      <c r="Q226" s="56"/>
      <c r="R226" s="61"/>
      <c r="S226" s="61"/>
      <c r="T226" s="61"/>
      <c r="U226" s="61"/>
      <c r="V226" s="65"/>
      <c r="W226" s="66"/>
      <c r="X226" s="29"/>
      <c r="Y226" s="31"/>
      <c r="Z226" s="31"/>
      <c r="AA226" s="29"/>
    </row>
    <row r="227" spans="1:27" s="28" customFormat="1">
      <c r="A227" s="29"/>
      <c r="B227" s="30"/>
      <c r="C227" s="30"/>
      <c r="D227" s="29"/>
      <c r="E227" s="66"/>
      <c r="F227" s="66"/>
      <c r="G227" s="31"/>
      <c r="H227" s="31"/>
      <c r="I227" s="31"/>
      <c r="J227" s="34"/>
      <c r="K227" s="34"/>
      <c r="L227" s="34"/>
      <c r="M227" s="34"/>
      <c r="N227" s="34"/>
      <c r="O227"/>
      <c r="P227" s="56"/>
      <c r="Q227" s="56"/>
      <c r="R227" s="61"/>
      <c r="S227" s="61"/>
      <c r="T227" s="61"/>
      <c r="U227" s="61"/>
      <c r="V227" s="65"/>
      <c r="W227" s="66"/>
      <c r="X227" s="29"/>
      <c r="Y227" s="31"/>
      <c r="Z227" s="31"/>
      <c r="AA227" s="29"/>
    </row>
    <row r="228" spans="1:27" s="28" customFormat="1">
      <c r="A228" s="29"/>
      <c r="B228" s="30"/>
      <c r="C228" s="30"/>
      <c r="D228" s="29"/>
      <c r="E228" s="66"/>
      <c r="F228" s="66"/>
      <c r="G228" s="31"/>
      <c r="H228" s="31"/>
      <c r="I228" s="31"/>
      <c r="J228" s="34"/>
      <c r="K228" s="34"/>
      <c r="L228" s="34"/>
      <c r="M228" s="34"/>
      <c r="N228" s="34"/>
      <c r="O228"/>
      <c r="P228" s="56"/>
      <c r="Q228" s="56"/>
      <c r="R228" s="61"/>
      <c r="S228" s="61"/>
      <c r="T228" s="61"/>
      <c r="U228" s="61"/>
      <c r="V228" s="65"/>
      <c r="W228" s="66"/>
      <c r="X228" s="29"/>
      <c r="Y228" s="31"/>
      <c r="Z228" s="31"/>
      <c r="AA228" s="29"/>
    </row>
    <row r="229" spans="1:27" s="28" customFormat="1">
      <c r="A229" s="29"/>
      <c r="B229" s="30"/>
      <c r="C229" s="30"/>
      <c r="D229" s="29"/>
      <c r="E229" s="66"/>
      <c r="F229" s="66"/>
      <c r="G229" s="31"/>
      <c r="H229" s="31"/>
      <c r="I229" s="31"/>
      <c r="J229" s="34"/>
      <c r="K229" s="34"/>
      <c r="L229" s="34"/>
      <c r="M229" s="34"/>
      <c r="N229" s="34"/>
      <c r="O229"/>
      <c r="P229" s="56"/>
      <c r="Q229" s="56"/>
      <c r="R229" s="61"/>
      <c r="S229" s="61"/>
      <c r="T229" s="61"/>
      <c r="U229" s="61"/>
      <c r="V229" s="65"/>
      <c r="W229" s="66"/>
      <c r="X229" s="29"/>
      <c r="Y229" s="31"/>
      <c r="Z229" s="31"/>
      <c r="AA229" s="29"/>
    </row>
    <row r="230" spans="1:27" s="28" customFormat="1">
      <c r="A230" s="29"/>
      <c r="B230" s="30"/>
      <c r="C230" s="30"/>
      <c r="D230" s="29"/>
      <c r="E230" s="66"/>
      <c r="F230" s="66"/>
      <c r="G230" s="31"/>
      <c r="H230" s="31"/>
      <c r="I230" s="31"/>
      <c r="J230" s="34"/>
      <c r="K230" s="34"/>
      <c r="L230" s="34"/>
      <c r="M230" s="34"/>
      <c r="N230" s="34"/>
      <c r="O230"/>
      <c r="P230" s="56"/>
      <c r="Q230" s="56"/>
      <c r="R230" s="61"/>
      <c r="S230" s="61"/>
      <c r="T230" s="61"/>
      <c r="U230" s="61"/>
      <c r="V230" s="65"/>
      <c r="W230" s="66"/>
      <c r="X230" s="29"/>
      <c r="Y230" s="31"/>
      <c r="Z230" s="31"/>
      <c r="AA230" s="29"/>
    </row>
    <row r="231" spans="1:27" s="28" customFormat="1">
      <c r="A231" s="29"/>
      <c r="B231" s="30"/>
      <c r="C231" s="30"/>
      <c r="D231" s="29"/>
      <c r="E231" s="66"/>
      <c r="F231" s="66"/>
      <c r="G231" s="31"/>
      <c r="H231" s="31"/>
      <c r="I231" s="31"/>
      <c r="J231" s="34"/>
      <c r="K231" s="34"/>
      <c r="L231" s="34"/>
      <c r="M231" s="34"/>
      <c r="N231" s="34"/>
      <c r="O231"/>
      <c r="P231" s="56"/>
      <c r="Q231" s="56"/>
      <c r="R231" s="61"/>
      <c r="S231" s="61"/>
      <c r="T231" s="61"/>
      <c r="U231" s="61"/>
      <c r="V231" s="65"/>
      <c r="W231" s="66"/>
      <c r="X231" s="29"/>
      <c r="Y231" s="31"/>
      <c r="Z231" s="31"/>
      <c r="AA231" s="29"/>
    </row>
    <row r="232" spans="1:27" s="28" customFormat="1">
      <c r="A232" s="29"/>
      <c r="B232" s="30"/>
      <c r="C232" s="30"/>
      <c r="D232" s="29"/>
      <c r="E232" s="66"/>
      <c r="F232" s="66"/>
      <c r="G232" s="31"/>
      <c r="H232" s="31"/>
      <c r="I232" s="31"/>
      <c r="J232" s="34"/>
      <c r="K232" s="34"/>
      <c r="L232" s="34"/>
      <c r="M232" s="34"/>
      <c r="N232" s="34"/>
      <c r="O232"/>
      <c r="P232" s="56"/>
      <c r="Q232" s="56"/>
      <c r="R232" s="61"/>
      <c r="S232" s="61"/>
      <c r="T232" s="61"/>
      <c r="U232" s="61"/>
      <c r="V232" s="65"/>
      <c r="W232" s="66"/>
      <c r="X232" s="29"/>
      <c r="Y232" s="31"/>
      <c r="Z232" s="31"/>
      <c r="AA232" s="29"/>
    </row>
    <row r="233" spans="1:27" s="28" customFormat="1">
      <c r="A233" s="29"/>
      <c r="B233" s="30"/>
      <c r="C233" s="30"/>
      <c r="D233" s="29"/>
      <c r="E233" s="66"/>
      <c r="F233" s="66"/>
      <c r="G233" s="31"/>
      <c r="H233" s="31"/>
      <c r="I233" s="31"/>
      <c r="J233" s="34"/>
      <c r="K233" s="34"/>
      <c r="L233" s="34"/>
      <c r="M233" s="34"/>
      <c r="N233" s="34"/>
      <c r="O233"/>
      <c r="P233" s="56"/>
      <c r="Q233" s="56"/>
      <c r="R233" s="61"/>
      <c r="S233" s="61"/>
      <c r="T233" s="61"/>
      <c r="U233" s="61"/>
      <c r="V233" s="65"/>
      <c r="W233" s="66"/>
      <c r="X233" s="29"/>
      <c r="Y233" s="31"/>
      <c r="Z233" s="31"/>
      <c r="AA233" s="29"/>
    </row>
    <row r="234" spans="1:27" s="28" customFormat="1">
      <c r="A234" s="29"/>
      <c r="B234" s="30"/>
      <c r="C234" s="30"/>
      <c r="D234" s="29"/>
      <c r="E234" s="66"/>
      <c r="F234" s="66"/>
      <c r="G234" s="31"/>
      <c r="H234" s="31"/>
      <c r="I234" s="31"/>
      <c r="J234" s="34"/>
      <c r="K234" s="34"/>
      <c r="L234" s="34"/>
      <c r="M234" s="34"/>
      <c r="N234" s="34"/>
      <c r="O234"/>
      <c r="P234" s="56"/>
      <c r="Q234" s="56"/>
      <c r="R234" s="61"/>
      <c r="S234" s="61"/>
      <c r="T234" s="61"/>
      <c r="U234" s="61"/>
      <c r="V234" s="65"/>
      <c r="W234" s="66"/>
      <c r="X234" s="29"/>
      <c r="Y234" s="31"/>
      <c r="Z234" s="31"/>
      <c r="AA234" s="29"/>
    </row>
    <row r="235" spans="1:27" s="28" customFormat="1">
      <c r="A235" s="29"/>
      <c r="B235" s="30"/>
      <c r="C235" s="30"/>
      <c r="D235" s="29"/>
      <c r="E235" s="66"/>
      <c r="F235" s="66"/>
      <c r="G235" s="31"/>
      <c r="H235" s="31"/>
      <c r="I235" s="31"/>
      <c r="J235" s="34"/>
      <c r="K235" s="34"/>
      <c r="L235" s="34"/>
      <c r="M235" s="34"/>
      <c r="N235" s="34"/>
      <c r="O235"/>
      <c r="P235" s="56"/>
      <c r="Q235" s="56"/>
      <c r="R235" s="61"/>
      <c r="S235" s="61"/>
      <c r="T235" s="61"/>
      <c r="U235" s="61"/>
      <c r="V235" s="65"/>
      <c r="W235" s="66"/>
      <c r="X235" s="29"/>
      <c r="Y235" s="31"/>
      <c r="Z235" s="31"/>
      <c r="AA235" s="29"/>
    </row>
    <row r="236" spans="1:27" s="28" customFormat="1">
      <c r="A236" s="29"/>
      <c r="B236" s="30"/>
      <c r="C236" s="30"/>
      <c r="D236" s="29"/>
      <c r="E236" s="66"/>
      <c r="F236" s="66"/>
      <c r="G236" s="31"/>
      <c r="H236" s="31"/>
      <c r="I236" s="31"/>
      <c r="J236" s="34"/>
      <c r="K236" s="34"/>
      <c r="L236" s="34"/>
      <c r="M236" s="34"/>
      <c r="N236" s="34"/>
      <c r="O236"/>
      <c r="P236" s="56"/>
      <c r="Q236" s="56"/>
      <c r="R236" s="61"/>
      <c r="S236" s="61"/>
      <c r="T236" s="61"/>
      <c r="U236" s="61"/>
      <c r="V236" s="65"/>
      <c r="W236" s="66"/>
      <c r="X236" s="29"/>
      <c r="Y236" s="31"/>
      <c r="Z236" s="31"/>
      <c r="AA236" s="29"/>
    </row>
    <row r="237" spans="1:27" s="28" customFormat="1">
      <c r="A237" s="29"/>
      <c r="B237" s="30"/>
      <c r="C237" s="30"/>
      <c r="D237" s="29"/>
      <c r="E237" s="66"/>
      <c r="F237" s="66"/>
      <c r="G237" s="31"/>
      <c r="H237" s="31"/>
      <c r="I237" s="31"/>
      <c r="J237" s="34"/>
      <c r="K237" s="34"/>
      <c r="L237" s="34"/>
      <c r="M237" s="34"/>
      <c r="N237" s="34"/>
      <c r="O237"/>
      <c r="P237" s="56"/>
      <c r="Q237" s="56"/>
      <c r="R237" s="61"/>
      <c r="S237" s="61"/>
      <c r="T237" s="61"/>
      <c r="U237" s="61"/>
      <c r="V237" s="65"/>
      <c r="W237" s="66"/>
      <c r="X237" s="29"/>
      <c r="Y237" s="31"/>
      <c r="Z237" s="31"/>
      <c r="AA237" s="29"/>
    </row>
    <row r="238" spans="1:27" s="28" customFormat="1">
      <c r="A238" s="29"/>
      <c r="B238" s="30"/>
      <c r="C238" s="30"/>
      <c r="D238" s="29"/>
      <c r="E238" s="66"/>
      <c r="F238" s="66"/>
      <c r="G238" s="31"/>
      <c r="H238" s="31"/>
      <c r="I238" s="31"/>
      <c r="J238" s="34"/>
      <c r="K238" s="34"/>
      <c r="L238" s="34"/>
      <c r="M238" s="34"/>
      <c r="N238" s="34"/>
      <c r="O238"/>
      <c r="P238" s="56"/>
      <c r="Q238" s="56"/>
      <c r="R238" s="61"/>
      <c r="S238" s="61"/>
      <c r="T238" s="61"/>
      <c r="U238" s="61"/>
      <c r="V238" s="65"/>
      <c r="W238" s="66"/>
      <c r="X238" s="29"/>
      <c r="Y238" s="31"/>
      <c r="Z238" s="31"/>
      <c r="AA238" s="29"/>
    </row>
    <row r="239" spans="1:27" s="28" customFormat="1">
      <c r="A239" s="29"/>
      <c r="B239" s="30"/>
      <c r="C239" s="30"/>
      <c r="D239" s="29"/>
      <c r="E239" s="66"/>
      <c r="F239" s="66"/>
      <c r="G239" s="31"/>
      <c r="H239" s="31"/>
      <c r="I239" s="31"/>
      <c r="J239" s="34"/>
      <c r="K239" s="34"/>
      <c r="L239" s="34"/>
      <c r="M239" s="34"/>
      <c r="N239" s="34"/>
      <c r="O239"/>
      <c r="P239" s="56"/>
      <c r="Q239" s="56"/>
      <c r="R239" s="61"/>
      <c r="S239" s="61"/>
      <c r="T239" s="61"/>
      <c r="U239" s="61"/>
      <c r="V239" s="65"/>
      <c r="W239" s="66"/>
      <c r="X239" s="29"/>
      <c r="Y239" s="31"/>
      <c r="Z239" s="31"/>
      <c r="AA239" s="29"/>
    </row>
    <row r="240" spans="1:27" s="28" customFormat="1">
      <c r="A240" s="29"/>
      <c r="B240" s="30"/>
      <c r="C240" s="30"/>
      <c r="D240" s="29"/>
      <c r="E240" s="66"/>
      <c r="F240" s="66"/>
      <c r="G240" s="31"/>
      <c r="H240" s="31"/>
      <c r="I240" s="31"/>
      <c r="J240" s="34"/>
      <c r="K240" s="34"/>
      <c r="L240" s="34"/>
      <c r="M240" s="34"/>
      <c r="N240" s="34"/>
      <c r="O240"/>
      <c r="P240" s="56"/>
      <c r="Q240" s="56"/>
      <c r="R240" s="61"/>
      <c r="S240" s="61"/>
      <c r="T240" s="61"/>
      <c r="U240" s="61"/>
      <c r="V240" s="65"/>
      <c r="W240" s="66"/>
      <c r="X240" s="29"/>
      <c r="Y240" s="31"/>
      <c r="Z240" s="31"/>
      <c r="AA240" s="29"/>
    </row>
    <row r="241" spans="1:27" s="28" customFormat="1">
      <c r="A241" s="29"/>
      <c r="B241" s="30"/>
      <c r="C241" s="30"/>
      <c r="D241" s="29"/>
      <c r="E241" s="66"/>
      <c r="F241" s="66"/>
      <c r="G241" s="31"/>
      <c r="H241" s="31"/>
      <c r="I241" s="31"/>
      <c r="J241" s="34"/>
      <c r="K241" s="34"/>
      <c r="L241" s="34"/>
      <c r="M241" s="34"/>
      <c r="N241" s="34"/>
      <c r="O241"/>
      <c r="P241" s="56"/>
      <c r="Q241" s="56"/>
      <c r="R241" s="61"/>
      <c r="S241" s="61"/>
      <c r="T241" s="61"/>
      <c r="U241" s="61"/>
      <c r="V241" s="65"/>
      <c r="W241" s="66"/>
      <c r="X241" s="29"/>
      <c r="Y241" s="31"/>
      <c r="Z241" s="31"/>
      <c r="AA241" s="29"/>
    </row>
    <row r="242" spans="1:27" s="28" customFormat="1">
      <c r="A242" s="29"/>
      <c r="B242" s="30"/>
      <c r="C242" s="30"/>
      <c r="D242" s="29"/>
      <c r="E242" s="66"/>
      <c r="F242" s="66"/>
      <c r="G242" s="31"/>
      <c r="H242" s="31"/>
      <c r="I242" s="31"/>
      <c r="J242" s="34"/>
      <c r="K242" s="34"/>
      <c r="L242" s="34"/>
      <c r="M242" s="34"/>
      <c r="N242" s="34"/>
      <c r="O242"/>
      <c r="P242" s="56"/>
      <c r="Q242" s="56"/>
      <c r="R242" s="61"/>
      <c r="S242" s="61"/>
      <c r="T242" s="61"/>
      <c r="U242" s="61"/>
      <c r="V242" s="65"/>
      <c r="W242" s="66"/>
      <c r="X242" s="29"/>
      <c r="Y242" s="31"/>
      <c r="Z242" s="31"/>
      <c r="AA242" s="29"/>
    </row>
    <row r="243" spans="1:27" s="28" customFormat="1">
      <c r="A243" s="29"/>
      <c r="B243" s="30"/>
      <c r="C243" s="30"/>
      <c r="D243" s="29"/>
      <c r="E243" s="66"/>
      <c r="F243" s="66"/>
      <c r="G243" s="31"/>
      <c r="H243" s="31"/>
      <c r="I243" s="31"/>
      <c r="J243" s="34"/>
      <c r="K243" s="34"/>
      <c r="L243" s="34"/>
      <c r="M243" s="34"/>
      <c r="N243" s="34"/>
      <c r="O243"/>
      <c r="P243" s="56"/>
      <c r="Q243" s="56"/>
      <c r="R243" s="61"/>
      <c r="S243" s="61"/>
      <c r="T243" s="61"/>
      <c r="U243" s="61"/>
      <c r="V243" s="65"/>
      <c r="W243" s="66"/>
      <c r="X243" s="29"/>
      <c r="Y243" s="31"/>
      <c r="Z243" s="31"/>
      <c r="AA243" s="29"/>
    </row>
    <row r="244" spans="1:27" s="28" customFormat="1">
      <c r="A244" s="29"/>
      <c r="B244" s="30"/>
      <c r="C244" s="30"/>
      <c r="D244" s="29"/>
      <c r="E244" s="66"/>
      <c r="F244" s="66"/>
      <c r="G244" s="31"/>
      <c r="H244" s="31"/>
      <c r="I244" s="31"/>
      <c r="J244" s="34"/>
      <c r="K244" s="34"/>
      <c r="L244" s="34"/>
      <c r="M244" s="34"/>
      <c r="N244" s="34"/>
      <c r="O244"/>
      <c r="P244" s="56"/>
      <c r="Q244" s="56"/>
      <c r="R244" s="61"/>
      <c r="S244" s="61"/>
      <c r="T244" s="61"/>
      <c r="U244" s="61"/>
      <c r="V244" s="65"/>
      <c r="W244" s="66"/>
      <c r="X244" s="29"/>
      <c r="Y244" s="31"/>
      <c r="Z244" s="31"/>
      <c r="AA244" s="29"/>
    </row>
    <row r="245" spans="1:27" s="28" customFormat="1">
      <c r="A245" s="29"/>
      <c r="B245" s="30"/>
      <c r="C245" s="30"/>
      <c r="D245" s="29"/>
      <c r="E245" s="66"/>
      <c r="F245" s="66"/>
      <c r="G245" s="31"/>
      <c r="H245" s="31"/>
      <c r="I245" s="31"/>
      <c r="J245" s="34"/>
      <c r="K245" s="34"/>
      <c r="L245" s="34"/>
      <c r="M245" s="34"/>
      <c r="N245" s="34"/>
      <c r="O245"/>
      <c r="P245" s="56"/>
      <c r="Q245" s="56"/>
      <c r="R245" s="61"/>
      <c r="S245" s="61"/>
      <c r="T245" s="61"/>
      <c r="U245" s="61"/>
      <c r="V245" s="65"/>
      <c r="W245" s="66"/>
      <c r="X245" s="29"/>
      <c r="Y245" s="31"/>
      <c r="Z245" s="31"/>
      <c r="AA245" s="29"/>
    </row>
    <row r="246" spans="1:27" s="28" customFormat="1">
      <c r="A246" s="29"/>
      <c r="B246" s="30"/>
      <c r="C246" s="30"/>
      <c r="D246" s="29"/>
      <c r="E246" s="66"/>
      <c r="F246" s="66"/>
      <c r="G246" s="31"/>
      <c r="H246" s="31"/>
      <c r="I246" s="31"/>
      <c r="J246" s="34"/>
      <c r="K246" s="34"/>
      <c r="L246" s="34"/>
      <c r="M246" s="34"/>
      <c r="N246" s="34"/>
      <c r="O246"/>
      <c r="P246" s="56"/>
      <c r="Q246" s="56"/>
      <c r="R246" s="61"/>
      <c r="S246" s="61"/>
      <c r="T246" s="61"/>
      <c r="U246" s="61"/>
      <c r="V246" s="65"/>
      <c r="W246" s="66"/>
      <c r="X246" s="29"/>
      <c r="Y246" s="31"/>
      <c r="Z246" s="31"/>
      <c r="AA246" s="29"/>
    </row>
    <row r="247" spans="1:27" s="28" customFormat="1">
      <c r="A247" s="29"/>
      <c r="B247" s="30"/>
      <c r="C247" s="30"/>
      <c r="D247" s="29"/>
      <c r="E247" s="66"/>
      <c r="F247" s="66"/>
      <c r="G247" s="31"/>
      <c r="H247" s="31"/>
      <c r="I247" s="31"/>
      <c r="J247" s="34"/>
      <c r="K247" s="34"/>
      <c r="L247" s="34"/>
      <c r="M247" s="34"/>
      <c r="N247" s="34"/>
      <c r="O247"/>
      <c r="P247" s="56"/>
      <c r="Q247" s="56"/>
      <c r="R247" s="61"/>
      <c r="S247" s="61"/>
      <c r="T247" s="61"/>
      <c r="U247" s="61"/>
      <c r="V247" s="65"/>
      <c r="W247" s="66"/>
      <c r="X247" s="29"/>
      <c r="Y247" s="31"/>
      <c r="Z247" s="31"/>
      <c r="AA247" s="29"/>
    </row>
    <row r="248" spans="1:27" s="28" customFormat="1">
      <c r="A248" s="29"/>
      <c r="B248" s="30"/>
      <c r="C248" s="30"/>
      <c r="D248" s="29"/>
      <c r="E248" s="66"/>
      <c r="F248" s="66"/>
      <c r="G248" s="31"/>
      <c r="H248" s="31"/>
      <c r="I248" s="31"/>
      <c r="J248" s="34"/>
      <c r="K248" s="34"/>
      <c r="L248" s="34"/>
      <c r="M248" s="34"/>
      <c r="N248" s="34"/>
      <c r="O248"/>
      <c r="P248" s="56"/>
      <c r="Q248" s="56"/>
      <c r="R248" s="61"/>
      <c r="S248" s="61"/>
      <c r="T248" s="61"/>
      <c r="U248" s="61"/>
      <c r="V248" s="65"/>
      <c r="W248" s="66"/>
      <c r="X248" s="29"/>
      <c r="Y248" s="31"/>
      <c r="Z248" s="31"/>
      <c r="AA248" s="29"/>
    </row>
    <row r="249" spans="1:27" s="28" customFormat="1">
      <c r="A249" s="29"/>
      <c r="B249" s="30"/>
      <c r="C249" s="30"/>
      <c r="D249" s="29"/>
      <c r="E249" s="66"/>
      <c r="F249" s="66"/>
      <c r="G249" s="31"/>
      <c r="H249" s="31"/>
      <c r="I249" s="31"/>
      <c r="J249" s="34"/>
      <c r="K249" s="34"/>
      <c r="L249" s="34"/>
      <c r="M249" s="34"/>
      <c r="N249" s="34"/>
      <c r="O249"/>
      <c r="P249" s="56"/>
      <c r="Q249" s="56"/>
      <c r="R249" s="61"/>
      <c r="S249" s="61"/>
      <c r="T249" s="61"/>
      <c r="U249" s="61"/>
      <c r="V249" s="65"/>
      <c r="W249" s="66"/>
      <c r="X249" s="29"/>
      <c r="Y249" s="31"/>
      <c r="Z249" s="31"/>
      <c r="AA249" s="29"/>
    </row>
    <row r="250" spans="1:27" s="28" customFormat="1">
      <c r="A250" s="29"/>
      <c r="B250" s="30"/>
      <c r="C250" s="30"/>
      <c r="D250" s="29"/>
      <c r="E250" s="66"/>
      <c r="F250" s="66"/>
      <c r="G250" s="31"/>
      <c r="H250" s="31"/>
      <c r="I250" s="31"/>
      <c r="J250" s="34"/>
      <c r="K250" s="34"/>
      <c r="L250" s="34"/>
      <c r="M250" s="34"/>
      <c r="N250" s="34"/>
      <c r="O250"/>
      <c r="P250" s="56"/>
      <c r="Q250" s="56"/>
      <c r="R250" s="61"/>
      <c r="S250" s="61"/>
      <c r="T250" s="61"/>
      <c r="U250" s="61"/>
      <c r="V250" s="65"/>
      <c r="W250" s="66"/>
      <c r="X250" s="29"/>
      <c r="Y250" s="31"/>
      <c r="Z250" s="31"/>
      <c r="AA250" s="29"/>
    </row>
    <row r="251" spans="1:27" s="28" customFormat="1">
      <c r="A251" s="29"/>
      <c r="B251" s="30"/>
      <c r="C251" s="30"/>
      <c r="D251" s="29"/>
      <c r="E251" s="66"/>
      <c r="F251" s="66"/>
      <c r="G251" s="31"/>
      <c r="H251" s="31"/>
      <c r="I251" s="31"/>
      <c r="J251" s="34"/>
      <c r="K251" s="34"/>
      <c r="L251" s="34"/>
      <c r="M251" s="34"/>
      <c r="N251" s="34"/>
      <c r="O251"/>
      <c r="P251" s="56"/>
      <c r="Q251" s="56"/>
      <c r="R251" s="61"/>
      <c r="S251" s="61"/>
      <c r="T251" s="61"/>
      <c r="U251" s="61"/>
      <c r="V251" s="65"/>
      <c r="W251" s="66"/>
      <c r="X251" s="29"/>
      <c r="Y251" s="31"/>
      <c r="Z251" s="31"/>
      <c r="AA251" s="29"/>
    </row>
    <row r="252" spans="1:27" s="28" customFormat="1">
      <c r="A252" s="29"/>
      <c r="B252" s="30"/>
      <c r="C252" s="30"/>
      <c r="D252" s="29"/>
      <c r="E252" s="66"/>
      <c r="F252" s="66"/>
      <c r="G252" s="31"/>
      <c r="H252" s="31"/>
      <c r="I252" s="31"/>
      <c r="J252" s="34"/>
      <c r="K252" s="34"/>
      <c r="L252" s="34"/>
      <c r="M252" s="34"/>
      <c r="N252" s="34"/>
      <c r="O252"/>
      <c r="P252" s="56"/>
      <c r="Q252" s="56"/>
      <c r="R252" s="61"/>
      <c r="S252" s="61"/>
      <c r="T252" s="61"/>
      <c r="U252" s="61"/>
      <c r="V252" s="65"/>
      <c r="W252" s="66"/>
      <c r="X252" s="29"/>
      <c r="Y252" s="31"/>
      <c r="Z252" s="31"/>
      <c r="AA252" s="29"/>
    </row>
    <row r="253" spans="1:27" s="28" customFormat="1">
      <c r="A253" s="29"/>
      <c r="B253" s="30"/>
      <c r="C253" s="30"/>
      <c r="D253" s="29"/>
      <c r="E253" s="66"/>
      <c r="F253" s="66"/>
      <c r="G253" s="31"/>
      <c r="H253" s="31"/>
      <c r="I253" s="31"/>
      <c r="J253" s="34"/>
      <c r="K253" s="34"/>
      <c r="L253" s="34"/>
      <c r="M253" s="34"/>
      <c r="N253" s="34"/>
      <c r="O253"/>
      <c r="P253" s="56"/>
      <c r="Q253" s="56"/>
      <c r="R253" s="61"/>
      <c r="S253" s="61"/>
      <c r="T253" s="61"/>
      <c r="U253" s="61"/>
      <c r="V253" s="65"/>
      <c r="W253" s="66"/>
      <c r="X253" s="29"/>
      <c r="Y253" s="31"/>
      <c r="Z253" s="31"/>
      <c r="AA253" s="29"/>
    </row>
    <row r="254" spans="1:27" s="28" customFormat="1">
      <c r="A254" s="29"/>
      <c r="B254" s="30"/>
      <c r="C254" s="30"/>
      <c r="D254" s="29"/>
      <c r="E254" s="66"/>
      <c r="F254" s="66"/>
      <c r="G254" s="31"/>
      <c r="H254" s="31"/>
      <c r="I254" s="31"/>
      <c r="J254" s="34"/>
      <c r="K254" s="34"/>
      <c r="L254" s="34"/>
      <c r="M254" s="34"/>
      <c r="N254" s="34"/>
      <c r="O254"/>
      <c r="P254" s="56"/>
      <c r="Q254" s="56"/>
      <c r="R254" s="61"/>
      <c r="S254" s="61"/>
      <c r="T254" s="61"/>
      <c r="U254" s="61"/>
      <c r="V254" s="65"/>
      <c r="W254" s="66"/>
      <c r="X254" s="29"/>
      <c r="Y254" s="31"/>
      <c r="Z254" s="31"/>
      <c r="AA254" s="29"/>
    </row>
    <row r="255" spans="1:27" s="28" customFormat="1">
      <c r="A255" s="29"/>
      <c r="B255" s="30"/>
      <c r="C255" s="30"/>
      <c r="D255" s="29"/>
      <c r="E255" s="66"/>
      <c r="F255" s="66"/>
      <c r="G255" s="31"/>
      <c r="H255" s="31"/>
      <c r="I255" s="31"/>
      <c r="J255" s="34"/>
      <c r="K255" s="34"/>
      <c r="L255" s="34"/>
      <c r="M255" s="34"/>
      <c r="N255" s="34"/>
      <c r="O255"/>
      <c r="P255" s="56"/>
      <c r="Q255" s="56"/>
      <c r="R255" s="61"/>
      <c r="S255" s="61"/>
      <c r="T255" s="61"/>
      <c r="U255" s="61"/>
      <c r="V255" s="65"/>
      <c r="W255" s="66"/>
      <c r="X255" s="29"/>
      <c r="Y255" s="31"/>
      <c r="Z255" s="31"/>
      <c r="AA255" s="29"/>
    </row>
    <row r="256" spans="1:27" s="28" customFormat="1">
      <c r="A256" s="29"/>
      <c r="B256" s="30"/>
      <c r="C256" s="30"/>
      <c r="D256" s="29"/>
      <c r="E256" s="66"/>
      <c r="F256" s="66"/>
      <c r="G256" s="31"/>
      <c r="H256" s="31"/>
      <c r="I256" s="31"/>
      <c r="J256" s="34"/>
      <c r="K256" s="34"/>
      <c r="L256" s="34"/>
      <c r="M256" s="34"/>
      <c r="N256" s="34"/>
      <c r="O256"/>
      <c r="P256" s="56"/>
      <c r="Q256" s="56"/>
      <c r="R256" s="61"/>
      <c r="S256" s="61"/>
      <c r="T256" s="61"/>
      <c r="U256" s="61"/>
      <c r="V256" s="65"/>
      <c r="W256" s="66"/>
      <c r="X256" s="29"/>
      <c r="Y256" s="31"/>
      <c r="Z256" s="31"/>
      <c r="AA256" s="29"/>
    </row>
    <row r="257" spans="1:27" s="28" customFormat="1">
      <c r="A257" s="29"/>
      <c r="B257" s="30"/>
      <c r="C257" s="30"/>
      <c r="D257" s="29"/>
      <c r="E257" s="66"/>
      <c r="F257" s="66"/>
      <c r="G257" s="31"/>
      <c r="H257" s="31"/>
      <c r="I257" s="31"/>
      <c r="J257" s="34"/>
      <c r="K257" s="34"/>
      <c r="L257" s="34"/>
      <c r="M257" s="34"/>
      <c r="N257" s="34"/>
      <c r="O257"/>
      <c r="P257" s="56"/>
      <c r="Q257" s="56"/>
      <c r="R257" s="61"/>
      <c r="S257" s="61"/>
      <c r="T257" s="61"/>
      <c r="U257" s="61"/>
      <c r="V257" s="65"/>
      <c r="W257" s="66"/>
      <c r="X257" s="29"/>
      <c r="Y257" s="31"/>
      <c r="Z257" s="31"/>
      <c r="AA257" s="29"/>
    </row>
    <row r="258" spans="1:27" s="28" customFormat="1">
      <c r="A258" s="29"/>
      <c r="B258" s="30"/>
      <c r="C258" s="30"/>
      <c r="D258" s="29"/>
      <c r="E258" s="66"/>
      <c r="F258" s="66"/>
      <c r="G258" s="31"/>
      <c r="H258" s="31"/>
      <c r="I258" s="31"/>
      <c r="J258" s="34"/>
      <c r="K258" s="34"/>
      <c r="L258" s="34"/>
      <c r="M258" s="34"/>
      <c r="N258" s="34"/>
      <c r="O258"/>
      <c r="P258" s="56"/>
      <c r="Q258" s="56"/>
      <c r="R258" s="61"/>
      <c r="S258" s="61"/>
      <c r="T258" s="61"/>
      <c r="U258" s="61"/>
      <c r="V258" s="65"/>
      <c r="W258" s="66"/>
      <c r="X258" s="29"/>
      <c r="Y258" s="31"/>
      <c r="Z258" s="31"/>
      <c r="AA258" s="29"/>
    </row>
    <row r="259" spans="1:27" s="28" customFormat="1">
      <c r="A259" s="29"/>
      <c r="B259" s="30"/>
      <c r="C259" s="30"/>
      <c r="D259" s="29"/>
      <c r="E259" s="66"/>
      <c r="F259" s="66"/>
      <c r="G259" s="31"/>
      <c r="H259" s="31"/>
      <c r="I259" s="31"/>
      <c r="J259" s="34"/>
      <c r="K259" s="34"/>
      <c r="L259" s="34"/>
      <c r="M259" s="34"/>
      <c r="N259" s="34"/>
      <c r="O259"/>
      <c r="P259" s="56"/>
      <c r="Q259" s="56"/>
      <c r="R259" s="61"/>
      <c r="S259" s="61"/>
      <c r="T259" s="61"/>
      <c r="U259" s="61"/>
      <c r="V259" s="65"/>
      <c r="W259" s="66"/>
      <c r="X259" s="29"/>
      <c r="Y259" s="31"/>
      <c r="Z259" s="31"/>
      <c r="AA259" s="29"/>
    </row>
    <row r="260" spans="1:27" s="28" customFormat="1">
      <c r="A260" s="29"/>
      <c r="B260" s="30"/>
      <c r="C260" s="30"/>
      <c r="D260" s="29"/>
      <c r="E260" s="66"/>
      <c r="F260" s="66"/>
      <c r="G260" s="31"/>
      <c r="H260" s="31"/>
      <c r="I260" s="31"/>
      <c r="J260" s="34"/>
      <c r="K260" s="34"/>
      <c r="L260" s="34"/>
      <c r="M260" s="34"/>
      <c r="N260" s="34"/>
      <c r="O260"/>
      <c r="P260" s="56"/>
      <c r="Q260" s="56"/>
      <c r="R260" s="61"/>
      <c r="S260" s="61"/>
      <c r="T260" s="61"/>
      <c r="U260" s="61"/>
      <c r="V260" s="65"/>
      <c r="W260" s="66"/>
      <c r="X260" s="29"/>
      <c r="Y260" s="31"/>
      <c r="Z260" s="31"/>
      <c r="AA260" s="29"/>
    </row>
    <row r="261" spans="1:27" s="28" customFormat="1">
      <c r="A261" s="29"/>
      <c r="B261" s="30"/>
      <c r="C261" s="30"/>
      <c r="D261" s="29"/>
      <c r="E261" s="66"/>
      <c r="F261" s="66"/>
      <c r="G261" s="31"/>
      <c r="H261" s="31"/>
      <c r="I261" s="31"/>
      <c r="J261" s="34"/>
      <c r="K261" s="34"/>
      <c r="L261" s="34"/>
      <c r="M261" s="34"/>
      <c r="N261" s="34"/>
      <c r="O261"/>
      <c r="P261" s="56"/>
      <c r="Q261" s="56"/>
      <c r="R261" s="61"/>
      <c r="S261" s="61"/>
      <c r="T261" s="61"/>
      <c r="U261" s="61"/>
      <c r="V261" s="65"/>
      <c r="W261" s="66"/>
      <c r="X261" s="29"/>
      <c r="Y261" s="31"/>
      <c r="Z261" s="31"/>
      <c r="AA261" s="29"/>
    </row>
    <row r="262" spans="1:27" s="28" customFormat="1">
      <c r="A262" s="29"/>
      <c r="B262" s="30"/>
      <c r="C262" s="30"/>
      <c r="D262" s="29"/>
      <c r="E262" s="66"/>
      <c r="F262" s="66"/>
      <c r="G262" s="31"/>
      <c r="H262" s="31"/>
      <c r="I262" s="31"/>
      <c r="J262" s="34"/>
      <c r="K262" s="34"/>
      <c r="L262" s="34"/>
      <c r="M262" s="34"/>
      <c r="N262" s="34"/>
      <c r="O262"/>
      <c r="P262" s="56"/>
      <c r="Q262" s="56"/>
      <c r="R262" s="61"/>
      <c r="S262" s="61"/>
      <c r="T262" s="61"/>
      <c r="U262" s="61"/>
      <c r="V262" s="65"/>
      <c r="W262" s="66"/>
      <c r="X262" s="29"/>
      <c r="Y262" s="31"/>
      <c r="Z262" s="31"/>
      <c r="AA262" s="29"/>
    </row>
    <row r="263" spans="1:27" s="28" customFormat="1">
      <c r="A263" s="29"/>
      <c r="B263" s="30"/>
      <c r="C263" s="30"/>
      <c r="D263" s="29"/>
      <c r="E263" s="66"/>
      <c r="F263" s="66"/>
      <c r="G263" s="31"/>
      <c r="H263" s="31"/>
      <c r="I263" s="31"/>
      <c r="J263" s="34"/>
      <c r="K263" s="34"/>
      <c r="L263" s="34"/>
      <c r="M263" s="34"/>
      <c r="N263" s="34"/>
      <c r="O263"/>
      <c r="P263" s="56"/>
      <c r="Q263" s="56"/>
      <c r="R263" s="61"/>
      <c r="S263" s="61"/>
      <c r="T263" s="61"/>
      <c r="U263" s="61"/>
      <c r="V263" s="65"/>
      <c r="W263" s="66"/>
      <c r="X263" s="29"/>
      <c r="Y263" s="31"/>
      <c r="Z263" s="31"/>
      <c r="AA263" s="29"/>
    </row>
    <row r="264" spans="1:27" s="28" customFormat="1">
      <c r="A264" s="29"/>
      <c r="B264" s="30"/>
      <c r="C264" s="30"/>
      <c r="D264" s="29"/>
      <c r="E264" s="66"/>
      <c r="F264" s="66"/>
      <c r="G264" s="31"/>
      <c r="H264" s="31"/>
      <c r="I264" s="31"/>
      <c r="J264" s="34"/>
      <c r="K264" s="34"/>
      <c r="L264" s="34"/>
      <c r="M264" s="34"/>
      <c r="N264" s="34"/>
      <c r="O264"/>
      <c r="P264" s="56"/>
      <c r="Q264" s="56"/>
      <c r="R264" s="61"/>
      <c r="S264" s="61"/>
      <c r="T264" s="61"/>
      <c r="U264" s="61"/>
      <c r="V264" s="65"/>
      <c r="W264" s="66"/>
      <c r="X264" s="29"/>
      <c r="Y264" s="31"/>
      <c r="Z264" s="31"/>
      <c r="AA264" s="29"/>
    </row>
    <row r="265" spans="1:27" s="28" customFormat="1">
      <c r="A265" s="29"/>
      <c r="B265" s="30"/>
      <c r="C265" s="30"/>
      <c r="D265" s="29"/>
      <c r="E265" s="66"/>
      <c r="F265" s="66"/>
      <c r="G265" s="31"/>
      <c r="H265" s="31"/>
      <c r="I265" s="31"/>
      <c r="J265" s="34"/>
      <c r="K265" s="34"/>
      <c r="L265" s="34"/>
      <c r="M265" s="34"/>
      <c r="N265" s="34"/>
      <c r="O265"/>
      <c r="P265" s="56"/>
      <c r="Q265" s="56"/>
      <c r="R265" s="61"/>
      <c r="S265" s="61"/>
      <c r="T265" s="61"/>
      <c r="U265" s="61"/>
      <c r="V265" s="65"/>
      <c r="W265" s="66"/>
      <c r="X265" s="29"/>
      <c r="Y265" s="31"/>
      <c r="Z265" s="31"/>
      <c r="AA265" s="29"/>
    </row>
    <row r="266" spans="1:27" s="28" customFormat="1">
      <c r="A266" s="29"/>
      <c r="B266" s="30"/>
      <c r="C266" s="30"/>
      <c r="D266" s="29"/>
      <c r="E266" s="66"/>
      <c r="F266" s="66"/>
      <c r="G266" s="31"/>
      <c r="H266" s="31"/>
      <c r="I266" s="31"/>
      <c r="J266" s="34"/>
      <c r="K266" s="34"/>
      <c r="L266" s="34"/>
      <c r="M266" s="34"/>
      <c r="N266" s="34"/>
      <c r="O266"/>
      <c r="P266" s="56"/>
      <c r="Q266" s="56"/>
      <c r="R266" s="61"/>
      <c r="S266" s="61"/>
      <c r="T266" s="61"/>
      <c r="U266" s="61"/>
      <c r="V266" s="65"/>
      <c r="W266" s="66"/>
      <c r="X266" s="29"/>
      <c r="Y266" s="31"/>
      <c r="Z266" s="31"/>
      <c r="AA266" s="29"/>
    </row>
    <row r="267" spans="1:27" s="28" customFormat="1">
      <c r="A267" s="29"/>
      <c r="B267" s="30"/>
      <c r="C267" s="30"/>
      <c r="D267" s="29"/>
      <c r="E267" s="66"/>
      <c r="F267" s="66"/>
      <c r="G267" s="31"/>
      <c r="H267" s="31"/>
      <c r="I267" s="31"/>
      <c r="J267" s="34"/>
      <c r="K267" s="34"/>
      <c r="L267" s="34"/>
      <c r="M267" s="34"/>
      <c r="N267" s="34"/>
      <c r="O267"/>
      <c r="P267" s="56"/>
      <c r="Q267" s="56"/>
      <c r="R267" s="61"/>
      <c r="S267" s="61"/>
      <c r="T267" s="61"/>
      <c r="U267" s="61"/>
      <c r="V267" s="65"/>
      <c r="W267" s="66"/>
      <c r="X267" s="29"/>
      <c r="Y267" s="31"/>
      <c r="Z267" s="31"/>
      <c r="AA267" s="29"/>
    </row>
    <row r="268" spans="1:27" s="28" customFormat="1">
      <c r="A268" s="29"/>
      <c r="B268" s="30"/>
      <c r="C268" s="30"/>
      <c r="D268" s="29"/>
      <c r="E268" s="66"/>
      <c r="F268" s="66"/>
      <c r="G268" s="31"/>
      <c r="H268" s="31"/>
      <c r="I268" s="31"/>
      <c r="J268" s="34"/>
      <c r="K268" s="34"/>
      <c r="L268" s="34"/>
      <c r="M268" s="34"/>
      <c r="N268" s="34"/>
      <c r="O268"/>
      <c r="P268" s="56"/>
      <c r="Q268" s="56"/>
      <c r="R268" s="61"/>
      <c r="S268" s="61"/>
      <c r="T268" s="61"/>
      <c r="U268" s="61"/>
      <c r="V268" s="65"/>
      <c r="W268" s="66"/>
      <c r="X268" s="29"/>
      <c r="Y268" s="31"/>
      <c r="Z268" s="31"/>
      <c r="AA268" s="29"/>
    </row>
    <row r="269" spans="1:27" s="28" customFormat="1">
      <c r="A269" s="29"/>
      <c r="B269" s="30"/>
      <c r="C269" s="30"/>
      <c r="D269" s="29"/>
      <c r="E269" s="66"/>
      <c r="F269" s="66"/>
      <c r="G269" s="31"/>
      <c r="H269" s="31"/>
      <c r="I269" s="31"/>
      <c r="J269" s="34"/>
      <c r="K269" s="34"/>
      <c r="L269" s="34"/>
      <c r="M269" s="34"/>
      <c r="N269" s="34"/>
      <c r="O269"/>
      <c r="P269" s="56"/>
      <c r="Q269" s="56"/>
      <c r="R269" s="61"/>
      <c r="S269" s="61"/>
      <c r="T269" s="61"/>
      <c r="U269" s="61"/>
      <c r="V269" s="65"/>
      <c r="W269" s="66"/>
      <c r="X269" s="29"/>
      <c r="Y269" s="31"/>
      <c r="Z269" s="31"/>
      <c r="AA269" s="29"/>
    </row>
    <row r="270" spans="1:27" s="28" customFormat="1">
      <c r="A270" s="29"/>
      <c r="B270" s="30"/>
      <c r="C270" s="30"/>
      <c r="D270" s="29"/>
      <c r="E270" s="66"/>
      <c r="F270" s="66"/>
      <c r="G270" s="31"/>
      <c r="H270" s="31"/>
      <c r="I270" s="31"/>
      <c r="J270" s="34"/>
      <c r="K270" s="34"/>
      <c r="L270" s="34"/>
      <c r="M270" s="34"/>
      <c r="N270" s="34"/>
      <c r="O270"/>
      <c r="P270" s="56"/>
      <c r="Q270" s="56"/>
      <c r="R270" s="61"/>
      <c r="S270" s="61"/>
      <c r="T270" s="61"/>
      <c r="U270" s="61"/>
      <c r="V270" s="65"/>
      <c r="W270" s="66"/>
      <c r="X270" s="29"/>
      <c r="Y270" s="31"/>
      <c r="Z270" s="31"/>
      <c r="AA270" s="29"/>
    </row>
    <row r="271" spans="1:27" s="28" customFormat="1">
      <c r="A271" s="29"/>
      <c r="B271" s="30"/>
      <c r="C271" s="30"/>
      <c r="D271" s="29"/>
      <c r="E271" s="66"/>
      <c r="F271" s="66"/>
      <c r="G271" s="31"/>
      <c r="H271" s="31"/>
      <c r="I271" s="31"/>
      <c r="J271" s="34"/>
      <c r="K271" s="34"/>
      <c r="L271" s="34"/>
      <c r="M271" s="34"/>
      <c r="N271" s="34"/>
      <c r="O271"/>
      <c r="P271" s="56"/>
      <c r="Q271" s="56"/>
      <c r="R271" s="61"/>
      <c r="S271" s="61"/>
      <c r="T271" s="61"/>
      <c r="U271" s="61"/>
      <c r="V271" s="65"/>
      <c r="W271" s="66"/>
      <c r="X271" s="29"/>
      <c r="Y271" s="31"/>
      <c r="Z271" s="31"/>
      <c r="AA271" s="29"/>
    </row>
    <row r="272" spans="1:27" s="28" customFormat="1">
      <c r="A272" s="29"/>
      <c r="B272" s="30"/>
      <c r="C272" s="30"/>
      <c r="D272" s="29"/>
      <c r="E272" s="66"/>
      <c r="F272" s="66"/>
      <c r="G272" s="31"/>
      <c r="H272" s="31"/>
      <c r="I272" s="31"/>
      <c r="J272" s="34"/>
      <c r="K272" s="34"/>
      <c r="L272" s="34"/>
      <c r="M272" s="34"/>
      <c r="N272" s="34"/>
      <c r="O272"/>
      <c r="P272" s="56"/>
      <c r="Q272" s="56"/>
      <c r="R272" s="61"/>
      <c r="S272" s="61"/>
      <c r="T272" s="61"/>
      <c r="U272" s="61"/>
      <c r="V272" s="65"/>
      <c r="W272" s="66"/>
      <c r="X272" s="29"/>
      <c r="Y272" s="31"/>
      <c r="Z272" s="31"/>
      <c r="AA272" s="29"/>
    </row>
    <row r="273" spans="1:27" s="28" customFormat="1">
      <c r="A273" s="29"/>
      <c r="B273" s="30"/>
      <c r="C273" s="30"/>
      <c r="D273" s="29"/>
      <c r="E273" s="66"/>
      <c r="F273" s="66"/>
      <c r="G273" s="31"/>
      <c r="H273" s="31"/>
      <c r="I273" s="31"/>
      <c r="J273" s="34"/>
      <c r="K273" s="34"/>
      <c r="L273" s="34"/>
      <c r="M273" s="34"/>
      <c r="N273" s="34"/>
      <c r="O273"/>
      <c r="P273" s="56"/>
      <c r="Q273" s="56"/>
      <c r="R273" s="61"/>
      <c r="S273" s="61"/>
      <c r="T273" s="61"/>
      <c r="U273" s="61"/>
      <c r="V273" s="65"/>
      <c r="W273" s="66"/>
      <c r="X273" s="29"/>
      <c r="Y273" s="31"/>
      <c r="Z273" s="31"/>
      <c r="AA273" s="29"/>
    </row>
    <row r="274" spans="1:27" s="28" customFormat="1">
      <c r="A274" s="29"/>
      <c r="B274" s="30"/>
      <c r="C274" s="30"/>
      <c r="D274" s="29"/>
      <c r="E274" s="66"/>
      <c r="F274" s="66"/>
      <c r="G274" s="31"/>
      <c r="H274" s="31"/>
      <c r="I274" s="31"/>
      <c r="J274" s="34"/>
      <c r="K274" s="34"/>
      <c r="L274" s="34"/>
      <c r="M274" s="34"/>
      <c r="N274" s="34"/>
      <c r="O274"/>
      <c r="P274" s="56"/>
      <c r="Q274" s="56"/>
      <c r="R274" s="61"/>
      <c r="S274" s="61"/>
      <c r="T274" s="61"/>
      <c r="U274" s="61"/>
      <c r="V274" s="65"/>
      <c r="W274" s="66"/>
      <c r="X274" s="29"/>
      <c r="Y274" s="31"/>
      <c r="Z274" s="31"/>
      <c r="AA274" s="29"/>
    </row>
    <row r="275" spans="1:27" s="28" customFormat="1">
      <c r="A275" s="29"/>
      <c r="B275" s="30"/>
      <c r="C275" s="30"/>
      <c r="D275" s="29"/>
      <c r="E275" s="66"/>
      <c r="F275" s="66"/>
      <c r="G275" s="31"/>
      <c r="H275" s="31"/>
      <c r="I275" s="31"/>
      <c r="J275" s="34"/>
      <c r="K275" s="34"/>
      <c r="L275" s="34"/>
      <c r="M275" s="34"/>
      <c r="N275" s="34"/>
      <c r="O275"/>
      <c r="P275" s="56"/>
      <c r="Q275" s="56"/>
      <c r="R275" s="61"/>
      <c r="S275" s="61"/>
      <c r="T275" s="61"/>
      <c r="U275" s="61"/>
      <c r="V275" s="65"/>
      <c r="W275" s="66"/>
      <c r="X275" s="29"/>
      <c r="Y275" s="31"/>
      <c r="Z275" s="31"/>
      <c r="AA275" s="29"/>
    </row>
    <row r="276" spans="1:27" s="28" customFormat="1">
      <c r="A276" s="29"/>
      <c r="B276" s="30"/>
      <c r="C276" s="30"/>
      <c r="D276" s="29"/>
      <c r="E276" s="66"/>
      <c r="F276" s="66"/>
      <c r="G276" s="31"/>
      <c r="H276" s="31"/>
      <c r="I276" s="31"/>
      <c r="J276" s="34"/>
      <c r="K276" s="34"/>
      <c r="L276" s="34"/>
      <c r="M276" s="34"/>
      <c r="N276" s="34"/>
      <c r="O276"/>
      <c r="P276" s="56"/>
      <c r="Q276" s="56"/>
      <c r="R276" s="61"/>
      <c r="S276" s="61"/>
      <c r="T276" s="61"/>
      <c r="U276" s="61"/>
      <c r="V276" s="65"/>
      <c r="W276" s="66"/>
      <c r="X276" s="29"/>
      <c r="Y276" s="31"/>
      <c r="Z276" s="31"/>
      <c r="AA276" s="29"/>
    </row>
    <row r="277" spans="1:27" s="28" customFormat="1">
      <c r="A277" s="29"/>
      <c r="B277" s="30"/>
      <c r="C277" s="30"/>
      <c r="D277" s="29"/>
      <c r="E277" s="66"/>
      <c r="F277" s="66"/>
      <c r="G277" s="31"/>
      <c r="H277" s="31"/>
      <c r="I277" s="31"/>
      <c r="J277" s="34"/>
      <c r="K277" s="34"/>
      <c r="L277" s="34"/>
      <c r="M277" s="34"/>
      <c r="N277" s="34"/>
      <c r="O277"/>
      <c r="P277" s="56"/>
      <c r="Q277" s="56"/>
      <c r="R277" s="61"/>
      <c r="S277" s="61"/>
      <c r="T277" s="61"/>
      <c r="U277" s="61"/>
      <c r="V277" s="65"/>
      <c r="W277" s="66"/>
      <c r="X277" s="29"/>
      <c r="Y277" s="31"/>
      <c r="Z277" s="31"/>
      <c r="AA277" s="29"/>
    </row>
    <row r="278" spans="1:27" s="28" customFormat="1">
      <c r="A278" s="29"/>
      <c r="B278" s="30"/>
      <c r="C278" s="30"/>
      <c r="D278" s="29"/>
      <c r="E278" s="66"/>
      <c r="F278" s="66"/>
      <c r="G278" s="31"/>
      <c r="H278" s="31"/>
      <c r="I278" s="31"/>
      <c r="J278" s="34"/>
      <c r="K278" s="34"/>
      <c r="L278" s="34"/>
      <c r="M278" s="34"/>
      <c r="N278" s="34"/>
      <c r="O278"/>
      <c r="P278" s="56"/>
      <c r="Q278" s="56"/>
      <c r="R278" s="61"/>
      <c r="S278" s="61"/>
      <c r="T278" s="61"/>
      <c r="U278" s="61"/>
      <c r="V278" s="65"/>
      <c r="W278" s="66"/>
      <c r="X278" s="29"/>
      <c r="Y278" s="31"/>
      <c r="Z278" s="31"/>
      <c r="AA278" s="29"/>
    </row>
    <row r="279" spans="1:27" s="28" customFormat="1">
      <c r="A279" s="29"/>
      <c r="B279" s="30"/>
      <c r="C279" s="30"/>
      <c r="D279" s="29"/>
      <c r="E279" s="66"/>
      <c r="F279" s="66"/>
      <c r="G279" s="31"/>
      <c r="H279" s="31"/>
      <c r="I279" s="31"/>
      <c r="J279" s="34"/>
      <c r="K279" s="34"/>
      <c r="L279" s="34"/>
      <c r="M279" s="34"/>
      <c r="N279" s="34"/>
      <c r="O279"/>
      <c r="P279" s="56"/>
      <c r="Q279" s="56"/>
      <c r="R279" s="61"/>
      <c r="S279" s="61"/>
      <c r="T279" s="61"/>
      <c r="U279" s="61"/>
      <c r="V279" s="65"/>
      <c r="W279" s="66"/>
      <c r="X279" s="29"/>
      <c r="Y279" s="31"/>
      <c r="Z279" s="31"/>
      <c r="AA279" s="29"/>
    </row>
    <row r="280" spans="1:27" s="28" customFormat="1">
      <c r="A280" s="29"/>
      <c r="B280" s="30"/>
      <c r="C280" s="30"/>
      <c r="D280" s="29"/>
      <c r="E280" s="66"/>
      <c r="F280" s="66"/>
      <c r="G280" s="31"/>
      <c r="H280" s="31"/>
      <c r="I280" s="31"/>
      <c r="J280" s="34"/>
      <c r="K280" s="34"/>
      <c r="L280" s="34"/>
      <c r="M280" s="34"/>
      <c r="N280" s="34"/>
      <c r="O280"/>
      <c r="P280" s="56"/>
      <c r="Q280" s="56"/>
      <c r="R280" s="61"/>
      <c r="S280" s="61"/>
      <c r="T280" s="61"/>
      <c r="U280" s="61"/>
      <c r="V280" s="65"/>
      <c r="W280" s="66"/>
      <c r="X280" s="29"/>
      <c r="Y280" s="31"/>
      <c r="Z280" s="31"/>
      <c r="AA280" s="29"/>
    </row>
    <row r="281" spans="1:27" s="28" customFormat="1">
      <c r="A281" s="29"/>
      <c r="B281" s="30"/>
      <c r="C281" s="30"/>
      <c r="D281" s="29"/>
      <c r="E281" s="66"/>
      <c r="F281" s="66"/>
      <c r="G281" s="31"/>
      <c r="H281" s="31"/>
      <c r="I281" s="31"/>
      <c r="J281" s="34"/>
      <c r="K281" s="34"/>
      <c r="L281" s="34"/>
      <c r="M281" s="34"/>
      <c r="N281" s="34"/>
      <c r="O281"/>
      <c r="P281" s="56"/>
      <c r="Q281" s="56"/>
      <c r="R281" s="61"/>
      <c r="S281" s="61"/>
      <c r="T281" s="61"/>
      <c r="U281" s="61"/>
      <c r="V281" s="65"/>
      <c r="W281" s="66"/>
      <c r="X281" s="29"/>
      <c r="Y281" s="31"/>
      <c r="Z281" s="31"/>
      <c r="AA281" s="29"/>
    </row>
    <row r="282" spans="1:27" s="28" customFormat="1">
      <c r="A282" s="29"/>
      <c r="B282" s="30"/>
      <c r="C282" s="30"/>
      <c r="D282" s="29"/>
      <c r="E282" s="66"/>
      <c r="F282" s="66"/>
      <c r="G282" s="31"/>
      <c r="H282" s="31"/>
      <c r="I282" s="31"/>
      <c r="J282" s="34"/>
      <c r="K282" s="34"/>
      <c r="L282" s="34"/>
      <c r="M282" s="34"/>
      <c r="N282" s="34"/>
      <c r="O282"/>
      <c r="P282" s="56"/>
      <c r="Q282" s="56"/>
      <c r="R282" s="61"/>
      <c r="S282" s="61"/>
      <c r="T282" s="61"/>
      <c r="U282" s="61"/>
      <c r="V282" s="65"/>
      <c r="W282" s="66"/>
      <c r="X282" s="29"/>
      <c r="Y282" s="31"/>
      <c r="Z282" s="31"/>
      <c r="AA282" s="29"/>
    </row>
    <row r="283" spans="1:27" s="28" customFormat="1">
      <c r="A283" s="29"/>
      <c r="B283" s="30"/>
      <c r="C283" s="30"/>
      <c r="D283" s="29"/>
      <c r="E283" s="66"/>
      <c r="F283" s="66"/>
      <c r="G283" s="31"/>
      <c r="H283" s="31"/>
      <c r="I283" s="31"/>
      <c r="J283" s="34"/>
      <c r="K283" s="34"/>
      <c r="L283" s="34"/>
      <c r="M283" s="34"/>
      <c r="N283" s="34"/>
      <c r="O283"/>
      <c r="P283" s="56"/>
      <c r="Q283" s="56"/>
      <c r="R283" s="61"/>
      <c r="S283" s="61"/>
      <c r="T283" s="61"/>
      <c r="U283" s="61"/>
      <c r="V283" s="65"/>
      <c r="W283" s="66"/>
      <c r="X283" s="29"/>
      <c r="Y283" s="31"/>
      <c r="Z283" s="31"/>
      <c r="AA283" s="29"/>
    </row>
    <row r="284" spans="1:27" s="28" customFormat="1">
      <c r="A284" s="29"/>
      <c r="B284" s="30"/>
      <c r="C284" s="30"/>
      <c r="D284" s="29"/>
      <c r="E284" s="66"/>
      <c r="F284" s="66"/>
      <c r="G284" s="31"/>
      <c r="H284" s="31"/>
      <c r="I284" s="31"/>
      <c r="J284" s="34"/>
      <c r="K284" s="34"/>
      <c r="L284" s="34"/>
      <c r="M284" s="34"/>
      <c r="N284" s="34"/>
      <c r="O284"/>
      <c r="P284" s="56"/>
      <c r="Q284" s="56"/>
      <c r="R284" s="61"/>
      <c r="S284" s="61"/>
      <c r="T284" s="61"/>
      <c r="U284" s="61"/>
      <c r="V284" s="65"/>
      <c r="W284" s="66"/>
      <c r="X284" s="29"/>
      <c r="Y284" s="31"/>
      <c r="Z284" s="31"/>
      <c r="AA284" s="29"/>
    </row>
    <row r="285" spans="1:27" s="28" customFormat="1">
      <c r="A285" s="29"/>
      <c r="B285" s="30"/>
      <c r="C285" s="30"/>
      <c r="D285" s="29"/>
      <c r="E285" s="66"/>
      <c r="F285" s="66"/>
      <c r="G285" s="31"/>
      <c r="H285" s="31"/>
      <c r="I285" s="31"/>
      <c r="J285" s="34"/>
      <c r="K285" s="34"/>
      <c r="L285" s="34"/>
      <c r="M285" s="34"/>
      <c r="N285" s="34"/>
      <c r="O285"/>
      <c r="P285" s="56"/>
      <c r="Q285" s="56"/>
      <c r="R285" s="61"/>
      <c r="S285" s="61"/>
      <c r="T285" s="61"/>
      <c r="U285" s="61"/>
      <c r="V285" s="65"/>
      <c r="W285" s="66"/>
      <c r="X285" s="29"/>
      <c r="Y285" s="31"/>
      <c r="Z285" s="31"/>
      <c r="AA285" s="29"/>
    </row>
    <row r="286" spans="1:27" s="28" customFormat="1">
      <c r="A286" s="29"/>
      <c r="B286" s="30"/>
      <c r="C286" s="30"/>
      <c r="D286" s="29"/>
      <c r="E286" s="66"/>
      <c r="F286" s="66"/>
      <c r="G286" s="31"/>
      <c r="H286" s="31"/>
      <c r="I286" s="31"/>
      <c r="J286" s="34"/>
      <c r="K286" s="34"/>
      <c r="L286" s="34"/>
      <c r="M286" s="34"/>
      <c r="N286" s="34"/>
      <c r="O286"/>
      <c r="P286" s="56"/>
      <c r="Q286" s="56"/>
      <c r="R286" s="61"/>
      <c r="S286" s="61"/>
      <c r="T286" s="61"/>
      <c r="U286" s="61"/>
      <c r="V286" s="65"/>
      <c r="W286" s="66"/>
      <c r="X286" s="29"/>
      <c r="Y286" s="31"/>
      <c r="Z286" s="31"/>
      <c r="AA286" s="29"/>
    </row>
    <row r="287" spans="1:27" s="28" customFormat="1">
      <c r="A287" s="29"/>
      <c r="B287" s="30"/>
      <c r="C287" s="30"/>
      <c r="D287" s="29"/>
      <c r="E287" s="66"/>
      <c r="F287" s="66"/>
      <c r="G287" s="31"/>
      <c r="H287" s="31"/>
      <c r="I287" s="31"/>
      <c r="J287" s="34"/>
      <c r="K287" s="34"/>
      <c r="L287" s="34"/>
      <c r="M287" s="34"/>
      <c r="N287" s="34"/>
      <c r="O287"/>
      <c r="P287" s="56"/>
      <c r="Q287" s="56"/>
      <c r="R287" s="61"/>
      <c r="S287" s="61"/>
      <c r="T287" s="61"/>
      <c r="U287" s="61"/>
      <c r="V287" s="65"/>
      <c r="W287" s="66"/>
      <c r="X287" s="29"/>
      <c r="Y287" s="31"/>
      <c r="Z287" s="31"/>
      <c r="AA287" s="29"/>
    </row>
    <row r="288" spans="1:27" s="28" customFormat="1">
      <c r="A288" s="29"/>
      <c r="B288" s="30"/>
      <c r="C288" s="30"/>
      <c r="D288" s="29"/>
      <c r="E288" s="66"/>
      <c r="F288" s="66"/>
      <c r="G288" s="31"/>
      <c r="H288" s="31"/>
      <c r="I288" s="31"/>
      <c r="J288" s="34"/>
      <c r="K288" s="34"/>
      <c r="L288" s="34"/>
      <c r="M288" s="34"/>
      <c r="N288" s="34"/>
      <c r="O288"/>
      <c r="P288" s="56"/>
      <c r="Q288" s="56"/>
      <c r="R288" s="61"/>
      <c r="S288" s="61"/>
      <c r="T288" s="61"/>
      <c r="U288" s="61"/>
      <c r="V288" s="65"/>
      <c r="W288" s="66"/>
      <c r="X288" s="29"/>
      <c r="Y288" s="31"/>
      <c r="Z288" s="31"/>
    </row>
    <row r="289" spans="1:26" s="28" customFormat="1">
      <c r="A289" s="29"/>
      <c r="B289" s="30"/>
      <c r="C289" s="30"/>
      <c r="D289" s="29"/>
      <c r="E289" s="66"/>
      <c r="F289" s="66"/>
      <c r="G289" s="31"/>
      <c r="H289" s="31"/>
      <c r="I289" s="31"/>
      <c r="J289" s="34"/>
      <c r="K289" s="34"/>
      <c r="L289" s="34"/>
      <c r="M289" s="34"/>
      <c r="N289" s="34"/>
      <c r="O289"/>
      <c r="P289" s="56"/>
      <c r="Q289" s="56"/>
      <c r="R289" s="61"/>
      <c r="S289" s="61"/>
      <c r="T289" s="61"/>
      <c r="U289" s="61"/>
      <c r="V289" s="65"/>
      <c r="W289" s="66"/>
      <c r="X289" s="29"/>
      <c r="Y289" s="31"/>
      <c r="Z289" s="31"/>
    </row>
    <row r="290" spans="1:26" s="28" customFormat="1">
      <c r="A290" s="29"/>
      <c r="B290" s="30"/>
      <c r="C290" s="30"/>
      <c r="D290" s="29"/>
      <c r="E290" s="66"/>
      <c r="F290" s="66"/>
      <c r="G290" s="31"/>
      <c r="H290" s="31"/>
      <c r="I290" s="31"/>
      <c r="J290" s="34"/>
      <c r="K290" s="34"/>
      <c r="L290" s="34"/>
      <c r="M290" s="34"/>
      <c r="N290" s="34"/>
      <c r="O290"/>
      <c r="P290" s="56"/>
      <c r="Q290" s="56"/>
      <c r="R290" s="61"/>
      <c r="S290" s="61"/>
      <c r="T290" s="61"/>
      <c r="U290" s="61"/>
      <c r="V290" s="65"/>
      <c r="W290" s="66"/>
      <c r="X290" s="29"/>
      <c r="Y290" s="31"/>
      <c r="Z290" s="31"/>
    </row>
    <row r="291" spans="1:26" s="28" customFormat="1">
      <c r="A291" s="29"/>
      <c r="B291" s="30"/>
      <c r="C291" s="30"/>
      <c r="D291" s="29"/>
      <c r="E291" s="66"/>
      <c r="F291" s="66"/>
      <c r="G291" s="31"/>
      <c r="H291" s="31"/>
      <c r="I291" s="31"/>
      <c r="J291" s="34"/>
      <c r="K291" s="34"/>
      <c r="L291" s="34"/>
      <c r="M291" s="34"/>
      <c r="N291" s="34"/>
      <c r="O291"/>
      <c r="P291" s="56"/>
      <c r="Q291" s="56"/>
      <c r="R291" s="61"/>
      <c r="S291" s="61"/>
      <c r="T291" s="61"/>
      <c r="U291" s="61"/>
      <c r="V291" s="65"/>
      <c r="W291" s="66"/>
      <c r="X291" s="29"/>
      <c r="Y291" s="31"/>
      <c r="Z291" s="31"/>
    </row>
    <row r="292" spans="1:26" s="28" customFormat="1">
      <c r="A292" s="29"/>
      <c r="B292" s="30"/>
      <c r="C292" s="30"/>
      <c r="D292" s="29"/>
      <c r="E292" s="66"/>
      <c r="F292" s="66"/>
      <c r="G292" s="31"/>
      <c r="H292" s="31"/>
      <c r="I292" s="31"/>
      <c r="J292" s="34"/>
      <c r="K292" s="34"/>
      <c r="L292" s="34"/>
      <c r="M292" s="34"/>
      <c r="N292" s="34"/>
      <c r="O292"/>
      <c r="P292" s="56"/>
      <c r="Q292" s="56"/>
      <c r="R292" s="61"/>
      <c r="S292" s="61"/>
      <c r="T292" s="61"/>
      <c r="U292" s="61"/>
      <c r="V292" s="65"/>
      <c r="W292" s="66"/>
      <c r="X292" s="29"/>
      <c r="Y292" s="31"/>
      <c r="Z292" s="31"/>
    </row>
    <row r="293" spans="1:26" s="28" customFormat="1">
      <c r="A293" s="29"/>
      <c r="B293" s="29"/>
      <c r="C293" s="30"/>
      <c r="D293" s="29"/>
      <c r="E293" s="65"/>
      <c r="F293" s="65"/>
      <c r="G293" s="29"/>
      <c r="H293" s="29"/>
      <c r="J293" s="31"/>
      <c r="K293" s="31"/>
      <c r="L293" s="34"/>
      <c r="M293" s="34"/>
      <c r="N293" s="31"/>
      <c r="O293" s="31"/>
      <c r="Q293" s="32"/>
      <c r="R293" s="65"/>
      <c r="S293" s="65"/>
      <c r="T293" s="66"/>
      <c r="U293" s="66"/>
      <c r="V293" s="65"/>
      <c r="W293" s="66"/>
      <c r="X293" s="31"/>
      <c r="Y293" s="31"/>
      <c r="Z293" s="31"/>
    </row>
    <row r="294" spans="1:26" s="28" customFormat="1">
      <c r="A294"/>
      <c r="B294"/>
      <c r="C294"/>
      <c r="D294"/>
      <c r="E294" s="65"/>
      <c r="F294" s="65"/>
      <c r="G294" s="29"/>
      <c r="H294" s="29"/>
      <c r="J294" s="31"/>
      <c r="K294" s="31"/>
      <c r="L294" s="4"/>
      <c r="M294" s="4"/>
      <c r="N294" s="31"/>
      <c r="O294" s="31"/>
      <c r="Q294" s="32"/>
      <c r="R294" s="65"/>
      <c r="S294" s="65"/>
      <c r="T294" s="66"/>
      <c r="U294" s="66"/>
      <c r="V294" s="65"/>
      <c r="W294" s="66"/>
      <c r="X294" s="31"/>
      <c r="Y294" s="31"/>
      <c r="Z294" s="31"/>
    </row>
    <row r="295" spans="1:26" s="28" customFormat="1">
      <c r="A295"/>
      <c r="B295"/>
      <c r="C295"/>
      <c r="D295"/>
      <c r="E295" s="65"/>
      <c r="F295" s="65"/>
      <c r="G295" s="29"/>
      <c r="H295" s="29"/>
      <c r="J295" s="31"/>
      <c r="K295" s="31"/>
      <c r="L295" s="4"/>
      <c r="M295" s="4"/>
      <c r="N295" s="31"/>
      <c r="O295" s="31"/>
      <c r="Q295" s="32"/>
      <c r="R295" s="65"/>
      <c r="S295" s="65"/>
      <c r="T295" s="66"/>
      <c r="U295" s="66"/>
      <c r="V295" s="65"/>
      <c r="W295" s="66"/>
      <c r="X295" s="31"/>
      <c r="Y295" s="31"/>
      <c r="Z295" s="31"/>
    </row>
    <row r="296" spans="1:26" s="28" customFormat="1">
      <c r="A296"/>
      <c r="B296"/>
      <c r="C296"/>
      <c r="D296"/>
      <c r="E296" s="65"/>
      <c r="F296" s="65"/>
      <c r="G296" s="29"/>
      <c r="H296" s="29"/>
      <c r="J296" s="31"/>
      <c r="K296" s="31"/>
      <c r="L296" s="31"/>
      <c r="N296" s="31"/>
      <c r="O296" s="31"/>
      <c r="Q296" s="32"/>
      <c r="R296" s="65"/>
      <c r="S296" s="65"/>
      <c r="T296" s="66"/>
      <c r="U296" s="66"/>
      <c r="V296" s="65"/>
      <c r="W296" s="66"/>
      <c r="X296" s="31"/>
      <c r="Y296" s="31"/>
      <c r="Z296" s="31"/>
    </row>
    <row r="297" spans="1:26" s="28" customFormat="1">
      <c r="A297"/>
      <c r="B297"/>
      <c r="C297"/>
      <c r="D297"/>
      <c r="E297" s="65"/>
      <c r="F297" s="65"/>
      <c r="G297" s="29"/>
      <c r="H297" s="29"/>
      <c r="J297" s="31"/>
      <c r="K297" s="31"/>
      <c r="L297" s="31"/>
      <c r="N297" s="31"/>
      <c r="O297" s="31"/>
      <c r="Q297" s="32"/>
      <c r="R297" s="65"/>
      <c r="S297" s="65"/>
      <c r="T297" s="66"/>
      <c r="U297" s="66"/>
      <c r="V297" s="65"/>
      <c r="W297" s="66"/>
      <c r="X297" s="31"/>
      <c r="Y297" s="31"/>
      <c r="Z297" s="31"/>
    </row>
    <row r="298" spans="1:26" s="28" customFormat="1">
      <c r="A298"/>
      <c r="B298"/>
      <c r="C298"/>
      <c r="D298"/>
      <c r="E298" s="65"/>
      <c r="F298" s="65"/>
      <c r="G298" s="29"/>
      <c r="H298" s="29"/>
      <c r="J298" s="31"/>
      <c r="K298" s="31"/>
      <c r="L298" s="31"/>
      <c r="N298" s="31"/>
      <c r="O298" s="31"/>
      <c r="Q298" s="32"/>
      <c r="R298" s="65"/>
      <c r="S298" s="65"/>
      <c r="T298" s="66"/>
      <c r="U298" s="66"/>
      <c r="V298" s="65"/>
      <c r="W298" s="66"/>
      <c r="X298" s="31"/>
      <c r="Y298" s="31"/>
      <c r="Z298" s="31"/>
    </row>
    <row r="299" spans="1:26" s="28" customFormat="1">
      <c r="A299"/>
      <c r="B299"/>
      <c r="C299"/>
      <c r="D299"/>
      <c r="E299" s="65"/>
      <c r="F299" s="65"/>
      <c r="G299" s="29"/>
      <c r="H299" s="29"/>
      <c r="J299" s="31"/>
      <c r="K299" s="31"/>
      <c r="L299" s="31"/>
      <c r="N299" s="31"/>
      <c r="O299" s="31"/>
      <c r="Q299" s="32"/>
      <c r="R299" s="65"/>
      <c r="S299" s="65"/>
      <c r="T299" s="66"/>
      <c r="U299" s="66"/>
      <c r="V299" s="65"/>
      <c r="W299" s="66"/>
      <c r="X299" s="31"/>
      <c r="Y299" s="31"/>
      <c r="Z299" s="31"/>
    </row>
    <row r="300" spans="1:26" s="28" customFormat="1">
      <c r="A300"/>
      <c r="B300"/>
      <c r="C300"/>
      <c r="D300"/>
      <c r="E300" s="65"/>
      <c r="F300" s="65"/>
      <c r="G300" s="29"/>
      <c r="H300" s="29"/>
      <c r="J300" s="31"/>
      <c r="K300" s="31"/>
      <c r="L300" s="31"/>
      <c r="N300" s="31"/>
      <c r="O300" s="31"/>
      <c r="Q300" s="32"/>
      <c r="R300" s="65"/>
      <c r="S300" s="65"/>
      <c r="T300" s="66"/>
      <c r="U300" s="66"/>
      <c r="V300" s="65"/>
      <c r="W300" s="66"/>
      <c r="X300" s="31"/>
      <c r="Y300" s="31"/>
      <c r="Z300" s="31"/>
    </row>
    <row r="301" spans="1:26" s="28" customFormat="1">
      <c r="A301"/>
      <c r="B301"/>
      <c r="C301"/>
      <c r="D301"/>
      <c r="E301" s="65"/>
      <c r="F301" s="65"/>
      <c r="G301" s="29"/>
      <c r="H301" s="29"/>
      <c r="J301" s="31"/>
      <c r="K301" s="31"/>
      <c r="L301" s="31"/>
      <c r="N301" s="31"/>
      <c r="O301" s="31"/>
      <c r="Q301" s="32"/>
      <c r="R301" s="65"/>
      <c r="S301" s="65"/>
      <c r="T301" s="66"/>
      <c r="U301" s="66"/>
      <c r="V301" s="65"/>
      <c r="W301" s="66"/>
      <c r="X301" s="31"/>
      <c r="Y301" s="31"/>
      <c r="Z301" s="31"/>
    </row>
    <row r="302" spans="1:26" s="28" customFormat="1">
      <c r="A302"/>
      <c r="B302"/>
      <c r="C302"/>
      <c r="D302"/>
      <c r="E302" s="65"/>
      <c r="F302" s="65"/>
      <c r="G302" s="29"/>
      <c r="H302" s="29"/>
      <c r="I302" s="31"/>
      <c r="J302" s="31"/>
      <c r="K302" s="31"/>
      <c r="L302" s="31"/>
      <c r="M302" s="31"/>
      <c r="N302" s="31"/>
      <c r="O302" s="31"/>
      <c r="P302" s="31"/>
      <c r="Q302" s="32"/>
      <c r="R302" s="65"/>
      <c r="S302" s="65"/>
      <c r="T302" s="66"/>
      <c r="U302" s="66"/>
      <c r="V302" s="65"/>
      <c r="W302" s="65"/>
      <c r="X302" s="31"/>
      <c r="Y302" s="31"/>
      <c r="Z302" s="31"/>
    </row>
  </sheetData>
  <sortState ref="A77:AM148">
    <sortCondition ref="A77:A14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O182"/>
  <sheetViews>
    <sheetView workbookViewId="0">
      <selection activeCell="K50" sqref="K50"/>
    </sheetView>
  </sheetViews>
  <sheetFormatPr baseColWidth="10" defaultRowHeight="15" x14ac:dyDescent="0"/>
  <cols>
    <col min="1" max="1" width="13.33203125" style="36" customWidth="1"/>
    <col min="2" max="3" width="6.1640625" style="46" bestFit="1" customWidth="1"/>
    <col min="4" max="4" width="4" style="38" customWidth="1"/>
    <col min="5" max="5" width="12" style="36" bestFit="1" customWidth="1"/>
    <col min="6" max="6" width="6.1640625" style="35" bestFit="1" customWidth="1"/>
    <col min="7" max="7" width="6.1640625" style="44" bestFit="1" customWidth="1"/>
    <col min="8" max="8" width="3.5" style="42" customWidth="1"/>
    <col min="9" max="9" width="14.5" style="48" bestFit="1" customWidth="1"/>
    <col min="10" max="10" width="6.1640625" style="44" bestFit="1" customWidth="1"/>
    <col min="11" max="11" width="7.1640625" style="44" bestFit="1" customWidth="1"/>
    <col min="12" max="12" width="3.5" style="35" customWidth="1"/>
    <col min="13" max="13" width="11.5" style="37" bestFit="1" customWidth="1"/>
    <col min="14" max="15" width="6.1640625" style="35" bestFit="1" customWidth="1"/>
    <col min="16" max="16384" width="10.83203125" style="28"/>
  </cols>
  <sheetData>
    <row r="1" spans="1:15">
      <c r="A1" s="40" t="s">
        <v>10</v>
      </c>
      <c r="B1" s="35"/>
      <c r="C1" s="41"/>
      <c r="D1" s="42"/>
      <c r="E1" s="43" t="s">
        <v>11</v>
      </c>
      <c r="F1" s="44"/>
      <c r="H1" s="35"/>
      <c r="I1" s="45" t="s">
        <v>12</v>
      </c>
      <c r="J1" s="35"/>
      <c r="K1" s="35"/>
      <c r="M1" s="40" t="s">
        <v>13</v>
      </c>
      <c r="N1" s="46"/>
      <c r="O1" s="46"/>
    </row>
    <row r="2" spans="1:15">
      <c r="B2" s="35"/>
      <c r="C2" s="25"/>
      <c r="D2" s="47"/>
      <c r="E2" s="48"/>
      <c r="F2" s="44"/>
      <c r="H2" s="35"/>
      <c r="I2" s="37"/>
      <c r="J2" s="35"/>
      <c r="K2" s="35"/>
      <c r="M2" s="36"/>
      <c r="N2" s="46"/>
      <c r="O2" s="46"/>
    </row>
    <row r="3" spans="1:15">
      <c r="A3" s="49" t="s">
        <v>14</v>
      </c>
      <c r="B3" s="50" t="s">
        <v>15</v>
      </c>
      <c r="C3" s="50" t="s">
        <v>16</v>
      </c>
      <c r="D3" s="42"/>
      <c r="E3" s="49" t="s">
        <v>14</v>
      </c>
      <c r="F3" s="50" t="s">
        <v>15</v>
      </c>
      <c r="G3" s="50" t="s">
        <v>16</v>
      </c>
      <c r="H3" s="35"/>
      <c r="I3" s="49" t="s">
        <v>14</v>
      </c>
      <c r="J3" s="50" t="s">
        <v>15</v>
      </c>
      <c r="K3" s="50" t="s">
        <v>16</v>
      </c>
      <c r="M3" s="49" t="s">
        <v>14</v>
      </c>
      <c r="N3" s="50" t="s">
        <v>15</v>
      </c>
      <c r="O3" s="50" t="s">
        <v>16</v>
      </c>
    </row>
    <row r="4" spans="1:15">
      <c r="A4" s="36" t="s">
        <v>17</v>
      </c>
      <c r="B4" s="35">
        <v>0</v>
      </c>
      <c r="C4" s="44">
        <v>1.1859999999999999</v>
      </c>
      <c r="D4" s="42"/>
      <c r="E4" s="36" t="s">
        <v>18</v>
      </c>
      <c r="F4" s="35">
        <v>0</v>
      </c>
      <c r="G4" s="44">
        <v>0.29699999999999999</v>
      </c>
      <c r="H4" s="35"/>
      <c r="I4" s="37" t="s">
        <v>19</v>
      </c>
      <c r="J4" s="35">
        <v>0</v>
      </c>
      <c r="K4" s="35">
        <v>0</v>
      </c>
      <c r="M4" s="36" t="s">
        <v>17</v>
      </c>
      <c r="N4" s="46">
        <v>0.28099999999999997</v>
      </c>
      <c r="O4" s="46">
        <v>0.8909999999999999</v>
      </c>
    </row>
    <row r="5" spans="1:15">
      <c r="A5" s="36" t="s">
        <v>20</v>
      </c>
      <c r="B5" s="35">
        <v>0</v>
      </c>
      <c r="C5" s="44">
        <v>0.89100000000000001</v>
      </c>
      <c r="D5" s="42"/>
      <c r="E5" s="48" t="s">
        <v>21</v>
      </c>
      <c r="F5" s="44">
        <v>0</v>
      </c>
      <c r="G5" s="44">
        <v>0.442</v>
      </c>
      <c r="H5" s="51"/>
      <c r="I5" s="37" t="s">
        <v>22</v>
      </c>
      <c r="J5" s="35">
        <v>0</v>
      </c>
      <c r="K5" s="35">
        <v>2.1859999999999999</v>
      </c>
      <c r="M5" s="36" t="s">
        <v>20</v>
      </c>
      <c r="N5" s="46">
        <v>0.36499999999999999</v>
      </c>
      <c r="O5" s="46">
        <v>0.80799999999999994</v>
      </c>
    </row>
    <row r="6" spans="1:15">
      <c r="A6" s="36" t="s">
        <v>23</v>
      </c>
      <c r="B6" s="35">
        <v>0</v>
      </c>
      <c r="C6" s="44">
        <v>1.427</v>
      </c>
      <c r="D6" s="42"/>
      <c r="E6" s="48" t="s">
        <v>24</v>
      </c>
      <c r="F6" s="44">
        <v>0</v>
      </c>
      <c r="G6" s="44">
        <v>0.83199999999999996</v>
      </c>
      <c r="H6" s="51"/>
      <c r="I6" s="37" t="s">
        <v>25</v>
      </c>
      <c r="J6" s="35">
        <v>0</v>
      </c>
      <c r="K6" s="35">
        <v>1.9570000000000001</v>
      </c>
      <c r="M6" s="36" t="s">
        <v>23</v>
      </c>
      <c r="N6" s="46">
        <v>0.39399999999999996</v>
      </c>
      <c r="O6" s="46">
        <v>1.157</v>
      </c>
    </row>
    <row r="7" spans="1:15">
      <c r="A7" s="36" t="s">
        <v>26</v>
      </c>
      <c r="B7" s="35">
        <v>0</v>
      </c>
      <c r="C7" s="44">
        <v>1.415</v>
      </c>
      <c r="D7" s="42"/>
      <c r="E7" s="48" t="s">
        <v>27</v>
      </c>
      <c r="F7" s="44">
        <v>0</v>
      </c>
      <c r="G7" s="44">
        <v>0.42899999999999999</v>
      </c>
      <c r="H7" s="51"/>
      <c r="I7" s="37" t="s">
        <v>28</v>
      </c>
      <c r="J7" s="35">
        <v>0</v>
      </c>
      <c r="K7" s="35">
        <v>2.1639999999999997</v>
      </c>
      <c r="M7" s="36" t="s">
        <v>26</v>
      </c>
      <c r="N7" s="46">
        <v>0.36299999999999999</v>
      </c>
      <c r="O7" s="46">
        <v>1.1739999999999999</v>
      </c>
    </row>
    <row r="8" spans="1:15">
      <c r="A8" s="36" t="s">
        <v>29</v>
      </c>
      <c r="B8" s="35">
        <v>0</v>
      </c>
      <c r="C8" s="44">
        <v>1.2649999999999999</v>
      </c>
      <c r="D8" s="42"/>
      <c r="E8" s="48" t="s">
        <v>30</v>
      </c>
      <c r="F8" s="44">
        <v>0</v>
      </c>
      <c r="G8" s="44">
        <v>0.21300000000000002</v>
      </c>
      <c r="H8" s="51"/>
      <c r="I8" s="37" t="s">
        <v>31</v>
      </c>
      <c r="J8" s="35">
        <v>0</v>
      </c>
      <c r="K8" s="35">
        <v>2.5629999999999997</v>
      </c>
      <c r="M8" s="36" t="s">
        <v>29</v>
      </c>
      <c r="N8" s="46">
        <v>0.32</v>
      </c>
      <c r="O8" s="46">
        <v>0.53100000000000003</v>
      </c>
    </row>
    <row r="9" spans="1:15">
      <c r="A9" s="36" t="s">
        <v>32</v>
      </c>
      <c r="B9" s="35">
        <v>0</v>
      </c>
      <c r="C9" s="44">
        <v>1.6679999999999999</v>
      </c>
      <c r="D9" s="42"/>
      <c r="E9" s="48" t="s">
        <v>33</v>
      </c>
      <c r="F9" s="44">
        <v>0</v>
      </c>
      <c r="G9" s="44">
        <v>0.60599999999999998</v>
      </c>
      <c r="H9" s="51"/>
      <c r="I9" s="37" t="s">
        <v>34</v>
      </c>
      <c r="J9" s="35">
        <v>0</v>
      </c>
      <c r="K9" s="35">
        <v>2.4320000000000004</v>
      </c>
      <c r="M9" s="36" t="s">
        <v>32</v>
      </c>
      <c r="N9" s="46">
        <v>0.46599999999999997</v>
      </c>
      <c r="O9" s="46">
        <v>1.0169999999999999</v>
      </c>
    </row>
    <row r="10" spans="1:15">
      <c r="A10" s="36" t="s">
        <v>35</v>
      </c>
      <c r="B10" s="35">
        <v>0</v>
      </c>
      <c r="C10" s="44">
        <v>1.3460000000000001</v>
      </c>
      <c r="D10" s="42"/>
      <c r="E10" s="48" t="s">
        <v>36</v>
      </c>
      <c r="F10" s="44">
        <v>0</v>
      </c>
      <c r="G10" s="44">
        <v>0.68699999999999994</v>
      </c>
      <c r="H10" s="51"/>
      <c r="I10" s="37" t="s">
        <v>37</v>
      </c>
      <c r="J10" s="35">
        <v>0</v>
      </c>
      <c r="K10" s="35">
        <v>4.024</v>
      </c>
      <c r="M10" s="36" t="s">
        <v>35</v>
      </c>
      <c r="N10" s="46">
        <v>0.60599999999999998</v>
      </c>
      <c r="O10" s="46">
        <v>1.113</v>
      </c>
    </row>
    <row r="11" spans="1:15">
      <c r="A11" s="36" t="s">
        <v>38</v>
      </c>
      <c r="B11" s="35">
        <v>0</v>
      </c>
      <c r="C11" s="44">
        <v>0.88900000000000001</v>
      </c>
      <c r="D11" s="42"/>
      <c r="E11" s="48" t="s">
        <v>39</v>
      </c>
      <c r="F11" s="44">
        <v>8.3999999999999991E-2</v>
      </c>
      <c r="G11" s="44">
        <v>0.79599999999999993</v>
      </c>
      <c r="H11" s="51"/>
      <c r="I11" s="37" t="s">
        <v>40</v>
      </c>
      <c r="J11" s="35">
        <v>0</v>
      </c>
      <c r="K11" s="35">
        <v>5.1260000000000003</v>
      </c>
      <c r="M11" s="36" t="s">
        <v>38</v>
      </c>
      <c r="N11" s="46">
        <v>1.0860000000000001</v>
      </c>
      <c r="O11" s="46">
        <v>1.095</v>
      </c>
    </row>
    <row r="12" spans="1:15">
      <c r="A12" s="36" t="s">
        <v>41</v>
      </c>
      <c r="B12" s="35">
        <v>0</v>
      </c>
      <c r="C12" s="44">
        <v>1.228</v>
      </c>
      <c r="D12" s="42"/>
      <c r="E12" s="48" t="s">
        <v>42</v>
      </c>
      <c r="F12" s="44">
        <v>0</v>
      </c>
      <c r="G12" s="44">
        <v>0.73299999999999998</v>
      </c>
      <c r="H12" s="51"/>
      <c r="I12" s="37" t="s">
        <v>43</v>
      </c>
      <c r="J12" s="35">
        <v>0</v>
      </c>
      <c r="K12" s="35">
        <v>2.9669999999999996</v>
      </c>
      <c r="M12" s="36" t="s">
        <v>41</v>
      </c>
      <c r="N12" s="46">
        <v>1.0190000000000001</v>
      </c>
      <c r="O12" s="46">
        <v>1.004</v>
      </c>
    </row>
    <row r="13" spans="1:15">
      <c r="A13" s="36" t="s">
        <v>44</v>
      </c>
      <c r="B13" s="35">
        <v>0</v>
      </c>
      <c r="C13" s="44">
        <v>1.0680000000000001</v>
      </c>
      <c r="D13" s="42"/>
      <c r="E13" s="48" t="s">
        <v>45</v>
      </c>
      <c r="F13" s="44">
        <v>0</v>
      </c>
      <c r="G13" s="44">
        <v>0.41100000000000003</v>
      </c>
      <c r="H13" s="51"/>
      <c r="I13" s="37" t="s">
        <v>46</v>
      </c>
      <c r="J13" s="35">
        <v>0</v>
      </c>
      <c r="K13" s="35">
        <v>3.3079999999999998</v>
      </c>
      <c r="M13" s="36" t="s">
        <v>44</v>
      </c>
      <c r="N13" s="46">
        <v>0.31</v>
      </c>
      <c r="O13" s="46">
        <v>1.3</v>
      </c>
    </row>
    <row r="14" spans="1:15">
      <c r="A14" s="36" t="s">
        <v>47</v>
      </c>
      <c r="B14" s="35">
        <v>0</v>
      </c>
      <c r="C14" s="44">
        <v>1.3080000000000001</v>
      </c>
      <c r="D14" s="42"/>
      <c r="E14" s="48" t="s">
        <v>48</v>
      </c>
      <c r="F14" s="44">
        <v>0</v>
      </c>
      <c r="G14" s="44">
        <v>0.55399999999999994</v>
      </c>
      <c r="H14" s="44"/>
      <c r="I14" s="37" t="s">
        <v>49</v>
      </c>
      <c r="J14" s="35">
        <v>0</v>
      </c>
      <c r="K14" s="35">
        <v>6.08</v>
      </c>
      <c r="M14" s="36" t="s">
        <v>47</v>
      </c>
      <c r="N14" s="46">
        <v>0.47899999999999998</v>
      </c>
      <c r="O14" s="46">
        <v>1.5379999999999998</v>
      </c>
    </row>
    <row r="15" spans="1:15">
      <c r="A15" s="36" t="s">
        <v>50</v>
      </c>
      <c r="B15" s="35">
        <v>0</v>
      </c>
      <c r="C15" s="44">
        <v>0.89600000000000002</v>
      </c>
      <c r="D15" s="42"/>
      <c r="E15" s="48" t="s">
        <v>51</v>
      </c>
      <c r="F15" s="44">
        <v>0</v>
      </c>
      <c r="G15" s="44">
        <v>0.72599999999999998</v>
      </c>
      <c r="H15" s="44"/>
      <c r="I15" s="37" t="s">
        <v>52</v>
      </c>
      <c r="J15" s="35">
        <v>0</v>
      </c>
      <c r="K15" s="35">
        <v>2.524</v>
      </c>
      <c r="M15" s="36" t="s">
        <v>50</v>
      </c>
      <c r="N15" s="46">
        <v>0.44</v>
      </c>
      <c r="O15" s="46">
        <v>1.1840000000000002</v>
      </c>
    </row>
    <row r="16" spans="1:15">
      <c r="A16" s="36" t="s">
        <v>53</v>
      </c>
      <c r="B16" s="35">
        <v>0</v>
      </c>
      <c r="C16" s="44">
        <v>1.0149999999999999</v>
      </c>
      <c r="D16" s="42"/>
      <c r="E16" s="48" t="s">
        <v>54</v>
      </c>
      <c r="F16" s="44">
        <v>0</v>
      </c>
      <c r="G16" s="44">
        <v>0.52500000000000002</v>
      </c>
      <c r="H16" s="44"/>
      <c r="I16" s="37" t="s">
        <v>55</v>
      </c>
      <c r="J16" s="35">
        <v>0</v>
      </c>
      <c r="K16" s="35">
        <v>2.3719999999999999</v>
      </c>
      <c r="M16" s="52" t="s">
        <v>56</v>
      </c>
      <c r="N16" s="38">
        <v>0.19899999999999998</v>
      </c>
      <c r="O16" s="35">
        <v>0.497</v>
      </c>
    </row>
    <row r="17" spans="1:15">
      <c r="A17" s="36" t="s">
        <v>57</v>
      </c>
      <c r="B17" s="35">
        <v>0</v>
      </c>
      <c r="C17" s="44">
        <v>0.84</v>
      </c>
      <c r="D17" s="42"/>
      <c r="E17" s="48" t="s">
        <v>58</v>
      </c>
      <c r="F17" s="44">
        <v>0.09</v>
      </c>
      <c r="G17" s="44">
        <v>0.30499999999999999</v>
      </c>
      <c r="H17" s="44"/>
      <c r="I17" s="37" t="s">
        <v>59</v>
      </c>
      <c r="J17" s="35">
        <v>0</v>
      </c>
      <c r="K17" s="35">
        <v>2.2759999999999998</v>
      </c>
      <c r="M17" s="52" t="s">
        <v>60</v>
      </c>
      <c r="N17" s="38">
        <v>0.34</v>
      </c>
      <c r="O17" s="35">
        <v>0.68200000000000005</v>
      </c>
    </row>
    <row r="18" spans="1:15">
      <c r="A18" s="36" t="s">
        <v>61</v>
      </c>
      <c r="B18" s="35">
        <v>0</v>
      </c>
      <c r="C18" s="44">
        <v>1.393</v>
      </c>
      <c r="D18" s="42"/>
      <c r="E18" s="48" t="s">
        <v>62</v>
      </c>
      <c r="F18" s="44">
        <v>0</v>
      </c>
      <c r="G18" s="44">
        <v>0.43400000000000005</v>
      </c>
      <c r="H18" s="44"/>
      <c r="I18" s="37" t="s">
        <v>63</v>
      </c>
      <c r="J18" s="35">
        <v>0</v>
      </c>
      <c r="K18" s="35">
        <v>5.4220000000000006</v>
      </c>
      <c r="M18" s="52" t="s">
        <v>64</v>
      </c>
      <c r="N18" s="38">
        <v>0.313</v>
      </c>
      <c r="O18" s="35">
        <v>0.86599999999999999</v>
      </c>
    </row>
    <row r="19" spans="1:15">
      <c r="A19" s="36" t="s">
        <v>65</v>
      </c>
      <c r="B19" s="35">
        <v>0.20599999999999999</v>
      </c>
      <c r="C19" s="44">
        <v>1.802</v>
      </c>
      <c r="D19" s="42"/>
      <c r="E19" s="48" t="s">
        <v>66</v>
      </c>
      <c r="F19" s="44">
        <v>0</v>
      </c>
      <c r="G19" s="44">
        <v>0.26500000000000001</v>
      </c>
      <c r="H19" s="44"/>
      <c r="I19" s="37" t="s">
        <v>67</v>
      </c>
      <c r="J19" s="35">
        <v>0</v>
      </c>
      <c r="K19" s="35">
        <v>6.4279999999999999</v>
      </c>
      <c r="M19" s="52" t="s">
        <v>68</v>
      </c>
      <c r="N19" s="38">
        <v>0.26300000000000001</v>
      </c>
      <c r="O19" s="35">
        <v>0.498</v>
      </c>
    </row>
    <row r="20" spans="1:15">
      <c r="A20" s="36" t="s">
        <v>69</v>
      </c>
      <c r="B20" s="35">
        <v>0</v>
      </c>
      <c r="C20" s="44">
        <v>1.089</v>
      </c>
      <c r="D20" s="42"/>
      <c r="E20" s="48" t="s">
        <v>70</v>
      </c>
      <c r="F20" s="44">
        <v>0</v>
      </c>
      <c r="G20" s="44">
        <v>0.32099999999999995</v>
      </c>
      <c r="H20" s="44"/>
      <c r="I20" s="37" t="s">
        <v>71</v>
      </c>
      <c r="J20" s="35">
        <v>0</v>
      </c>
      <c r="K20" s="35">
        <v>3.0110000000000001</v>
      </c>
      <c r="M20" s="52" t="s">
        <v>72</v>
      </c>
      <c r="N20" s="38">
        <v>0.34</v>
      </c>
      <c r="O20" s="35">
        <v>0.51100000000000001</v>
      </c>
    </row>
    <row r="21" spans="1:15">
      <c r="A21" s="36" t="s">
        <v>73</v>
      </c>
      <c r="B21" s="35">
        <v>0</v>
      </c>
      <c r="C21" s="44">
        <v>1.6339999999999999</v>
      </c>
      <c r="D21" s="42"/>
      <c r="E21" s="48" t="s">
        <v>74</v>
      </c>
      <c r="F21" s="44">
        <v>0</v>
      </c>
      <c r="G21" s="44">
        <v>0.19700000000000001</v>
      </c>
      <c r="H21" s="44"/>
      <c r="I21" s="37" t="s">
        <v>75</v>
      </c>
      <c r="J21" s="35">
        <v>0</v>
      </c>
      <c r="K21" s="35">
        <v>3.391</v>
      </c>
      <c r="M21" s="52" t="s">
        <v>76</v>
      </c>
      <c r="N21" s="38">
        <v>0.189</v>
      </c>
      <c r="O21" s="35">
        <v>0.71399999999999997</v>
      </c>
    </row>
    <row r="22" spans="1:15">
      <c r="A22" s="36" t="s">
        <v>77</v>
      </c>
      <c r="B22" s="35">
        <v>0</v>
      </c>
      <c r="C22" s="44">
        <v>0.877</v>
      </c>
      <c r="D22" s="42"/>
      <c r="E22" s="48" t="s">
        <v>78</v>
      </c>
      <c r="F22" s="44">
        <v>0</v>
      </c>
      <c r="G22" s="44">
        <v>0.29200000000000004</v>
      </c>
      <c r="H22" s="35"/>
      <c r="I22" s="37" t="s">
        <v>79</v>
      </c>
      <c r="J22" s="35">
        <v>0</v>
      </c>
      <c r="K22" s="35">
        <v>2.9320000000000004</v>
      </c>
      <c r="M22" s="36" t="s">
        <v>77</v>
      </c>
      <c r="N22" s="46">
        <v>0.22599999999999998</v>
      </c>
      <c r="O22" s="46">
        <v>0.63200000000000001</v>
      </c>
    </row>
    <row r="23" spans="1:15">
      <c r="A23" s="36" t="s">
        <v>80</v>
      </c>
      <c r="B23" s="35">
        <v>0</v>
      </c>
      <c r="C23" s="44">
        <v>1.0369999999999999</v>
      </c>
      <c r="D23" s="42"/>
      <c r="E23" s="48" t="s">
        <v>81</v>
      </c>
      <c r="F23" s="44">
        <v>0</v>
      </c>
      <c r="G23" s="44">
        <v>0.30499999999999999</v>
      </c>
      <c r="H23" s="35"/>
      <c r="I23" s="37" t="s">
        <v>82</v>
      </c>
      <c r="J23" s="35">
        <v>0</v>
      </c>
      <c r="K23" s="35">
        <v>1.5680000000000001</v>
      </c>
      <c r="M23" s="36" t="s">
        <v>80</v>
      </c>
      <c r="N23" s="46">
        <v>0.21600000000000003</v>
      </c>
      <c r="O23" s="46">
        <v>0.58099999999999996</v>
      </c>
    </row>
    <row r="24" spans="1:15">
      <c r="A24" s="36" t="s">
        <v>83</v>
      </c>
      <c r="B24" s="35">
        <v>0</v>
      </c>
      <c r="C24" s="44">
        <v>0.67300000000000004</v>
      </c>
      <c r="D24" s="42"/>
      <c r="E24" s="48" t="s">
        <v>84</v>
      </c>
      <c r="F24" s="44">
        <v>0</v>
      </c>
      <c r="G24" s="44">
        <v>0.16600000000000001</v>
      </c>
      <c r="H24" s="35"/>
      <c r="I24" s="37" t="s">
        <v>85</v>
      </c>
      <c r="J24" s="35">
        <v>0</v>
      </c>
      <c r="K24" s="35">
        <v>1.492</v>
      </c>
      <c r="M24" s="36" t="s">
        <v>83</v>
      </c>
      <c r="N24" s="46">
        <v>0.19400000000000001</v>
      </c>
      <c r="O24" s="46">
        <v>0.878</v>
      </c>
    </row>
    <row r="25" spans="1:15">
      <c r="A25" s="36" t="s">
        <v>86</v>
      </c>
      <c r="B25" s="35">
        <v>0</v>
      </c>
      <c r="C25" s="44">
        <v>0.63800000000000001</v>
      </c>
      <c r="D25" s="42"/>
      <c r="E25" s="48" t="s">
        <v>87</v>
      </c>
      <c r="F25" s="44">
        <v>0</v>
      </c>
      <c r="G25" s="44">
        <v>0.43899999999999995</v>
      </c>
      <c r="H25" s="35"/>
      <c r="I25" s="37" t="s">
        <v>88</v>
      </c>
      <c r="J25" s="35">
        <v>0</v>
      </c>
      <c r="K25" s="35">
        <v>1.5429999999999999</v>
      </c>
      <c r="M25" s="36" t="s">
        <v>86</v>
      </c>
      <c r="N25" s="46">
        <v>0.14200000000000002</v>
      </c>
      <c r="O25" s="46">
        <v>0.626</v>
      </c>
    </row>
    <row r="26" spans="1:15">
      <c r="A26" s="36" t="s">
        <v>89</v>
      </c>
      <c r="B26" s="35">
        <v>0</v>
      </c>
      <c r="C26" s="44">
        <v>0.69299999999999995</v>
      </c>
      <c r="D26" s="42"/>
      <c r="E26" s="48" t="s">
        <v>90</v>
      </c>
      <c r="F26" s="44">
        <v>0</v>
      </c>
      <c r="G26" s="44">
        <v>0.30200000000000005</v>
      </c>
      <c r="H26" s="35"/>
      <c r="I26" s="37" t="s">
        <v>91</v>
      </c>
      <c r="J26" s="35">
        <v>0</v>
      </c>
      <c r="K26" s="35">
        <v>1.9530000000000001</v>
      </c>
      <c r="M26" s="36" t="s">
        <v>89</v>
      </c>
      <c r="N26" s="46">
        <v>0.38300000000000001</v>
      </c>
      <c r="O26" s="46">
        <v>0.752</v>
      </c>
    </row>
    <row r="27" spans="1:15">
      <c r="A27" s="36" t="s">
        <v>92</v>
      </c>
      <c r="B27" s="35">
        <v>0</v>
      </c>
      <c r="C27" s="44">
        <v>1.036</v>
      </c>
      <c r="D27" s="42"/>
      <c r="E27" s="48" t="s">
        <v>93</v>
      </c>
      <c r="F27" s="44">
        <v>0</v>
      </c>
      <c r="G27" s="44">
        <v>0.40200000000000002</v>
      </c>
      <c r="H27" s="35"/>
      <c r="I27" s="37" t="s">
        <v>94</v>
      </c>
      <c r="J27" s="35">
        <v>0</v>
      </c>
      <c r="K27" s="35">
        <v>3.8810000000000002</v>
      </c>
      <c r="M27" s="36" t="s">
        <v>92</v>
      </c>
      <c r="N27" s="46">
        <v>0.252</v>
      </c>
      <c r="O27" s="46">
        <v>0.88</v>
      </c>
    </row>
    <row r="28" spans="1:15">
      <c r="A28" s="36" t="s">
        <v>95</v>
      </c>
      <c r="B28" s="35">
        <v>0</v>
      </c>
      <c r="C28" s="44">
        <v>2.0420000000000003</v>
      </c>
      <c r="D28" s="42"/>
      <c r="E28" s="48" t="s">
        <v>96</v>
      </c>
      <c r="F28" s="44">
        <v>0</v>
      </c>
      <c r="G28" s="44">
        <v>0.28999999999999998</v>
      </c>
      <c r="H28" s="35"/>
      <c r="I28" s="37" t="s">
        <v>97</v>
      </c>
      <c r="J28" s="35">
        <v>0</v>
      </c>
      <c r="K28" s="35">
        <v>6.5049999999999999</v>
      </c>
      <c r="M28" s="52" t="s">
        <v>98</v>
      </c>
      <c r="N28" s="38">
        <v>0.16500000000000001</v>
      </c>
      <c r="O28" s="35">
        <v>0.85199999999999998</v>
      </c>
    </row>
    <row r="29" spans="1:15">
      <c r="A29" s="36" t="s">
        <v>99</v>
      </c>
      <c r="B29" s="35">
        <v>0</v>
      </c>
      <c r="C29" s="44">
        <v>1.304</v>
      </c>
      <c r="D29" s="42"/>
      <c r="E29" s="48" t="s">
        <v>100</v>
      </c>
      <c r="F29" s="44">
        <v>0</v>
      </c>
      <c r="G29" s="44">
        <v>0.252</v>
      </c>
      <c r="H29" s="35"/>
      <c r="I29" s="37" t="s">
        <v>101</v>
      </c>
      <c r="J29" s="35">
        <v>0</v>
      </c>
      <c r="K29" s="35">
        <v>2.6189999999999998</v>
      </c>
      <c r="M29" s="52" t="s">
        <v>102</v>
      </c>
      <c r="N29" s="38">
        <v>0.35899999999999999</v>
      </c>
      <c r="O29" s="35">
        <v>0.64200000000000002</v>
      </c>
    </row>
    <row r="30" spans="1:15">
      <c r="A30" s="36" t="s">
        <v>103</v>
      </c>
      <c r="B30" s="35">
        <v>0</v>
      </c>
      <c r="C30" s="44">
        <v>2.278</v>
      </c>
      <c r="D30" s="42"/>
      <c r="E30" s="48" t="s">
        <v>104</v>
      </c>
      <c r="F30" s="44">
        <v>0</v>
      </c>
      <c r="G30" s="44">
        <v>0.19400000000000001</v>
      </c>
      <c r="H30" s="35"/>
      <c r="I30" s="37" t="s">
        <v>105</v>
      </c>
      <c r="J30" s="35">
        <v>0</v>
      </c>
      <c r="K30" s="35">
        <v>2.8849999999999998</v>
      </c>
      <c r="M30" s="52" t="s">
        <v>106</v>
      </c>
      <c r="N30" s="38">
        <v>0.32600000000000001</v>
      </c>
      <c r="O30" s="35">
        <v>0.59499999999999997</v>
      </c>
    </row>
    <row r="31" spans="1:15">
      <c r="A31" s="36" t="s">
        <v>107</v>
      </c>
      <c r="B31" s="35">
        <v>0</v>
      </c>
      <c r="C31" s="44">
        <v>1.1339999999999999</v>
      </c>
      <c r="D31" s="42"/>
      <c r="E31" s="48" t="s">
        <v>108</v>
      </c>
      <c r="F31" s="44">
        <v>0</v>
      </c>
      <c r="G31" s="44">
        <v>0.376</v>
      </c>
      <c r="H31" s="35"/>
      <c r="I31" s="37" t="s">
        <v>109</v>
      </c>
      <c r="J31" s="35">
        <v>0</v>
      </c>
      <c r="K31" s="35">
        <v>2.7889999999999997</v>
      </c>
      <c r="M31" s="52" t="s">
        <v>110</v>
      </c>
      <c r="N31" s="38">
        <v>0.17399999999999999</v>
      </c>
      <c r="O31" s="35">
        <v>0.34399999999999997</v>
      </c>
    </row>
    <row r="32" spans="1:15">
      <c r="A32" s="36" t="s">
        <v>111</v>
      </c>
      <c r="B32" s="35">
        <v>0</v>
      </c>
      <c r="C32" s="44">
        <v>1.488</v>
      </c>
      <c r="D32" s="42"/>
      <c r="E32" s="48" t="s">
        <v>112</v>
      </c>
      <c r="F32" s="44">
        <v>0</v>
      </c>
      <c r="G32" s="44">
        <v>0.47099999999999997</v>
      </c>
      <c r="H32" s="35"/>
      <c r="I32" s="37" t="s">
        <v>113</v>
      </c>
      <c r="J32" s="35">
        <v>0</v>
      </c>
      <c r="K32" s="35">
        <v>3.2270000000000003</v>
      </c>
      <c r="M32" s="52" t="s">
        <v>114</v>
      </c>
      <c r="N32" s="38">
        <v>0.32600000000000001</v>
      </c>
      <c r="O32" s="35">
        <v>0.77800000000000002</v>
      </c>
    </row>
    <row r="33" spans="1:15">
      <c r="A33" s="36" t="s">
        <v>115</v>
      </c>
      <c r="B33" s="35">
        <v>0</v>
      </c>
      <c r="C33" s="44">
        <v>1.448</v>
      </c>
      <c r="D33" s="42"/>
      <c r="E33" s="48" t="s">
        <v>116</v>
      </c>
      <c r="F33" s="44">
        <v>0</v>
      </c>
      <c r="G33" s="44">
        <v>0.39500000000000002</v>
      </c>
      <c r="H33" s="35"/>
      <c r="I33" s="37" t="s">
        <v>117</v>
      </c>
      <c r="J33" s="35">
        <v>0</v>
      </c>
      <c r="K33" s="35">
        <v>4.4660000000000002</v>
      </c>
      <c r="M33" s="52" t="s">
        <v>118</v>
      </c>
      <c r="N33" s="38">
        <v>0.254</v>
      </c>
      <c r="O33" s="35">
        <v>0.58699999999999997</v>
      </c>
    </row>
    <row r="34" spans="1:15">
      <c r="A34" s="36" t="s">
        <v>119</v>
      </c>
      <c r="B34" s="35">
        <v>0</v>
      </c>
      <c r="C34" s="44">
        <v>0.874</v>
      </c>
      <c r="D34" s="42"/>
      <c r="E34" s="48" t="s">
        <v>120</v>
      </c>
      <c r="F34" s="44">
        <v>0</v>
      </c>
      <c r="G34" s="44">
        <v>0.47899999999999998</v>
      </c>
      <c r="H34" s="35"/>
      <c r="I34" s="37" t="s">
        <v>121</v>
      </c>
      <c r="J34" s="35">
        <v>0</v>
      </c>
      <c r="K34" s="35">
        <v>1.411</v>
      </c>
      <c r="M34" s="36" t="s">
        <v>119</v>
      </c>
      <c r="N34" s="46">
        <v>0.38200000000000001</v>
      </c>
      <c r="O34" s="46">
        <v>0.87099999999999989</v>
      </c>
    </row>
    <row r="35" spans="1:15">
      <c r="A35" s="36" t="s">
        <v>122</v>
      </c>
      <c r="B35" s="35">
        <v>0</v>
      </c>
      <c r="C35" s="44">
        <v>1.276</v>
      </c>
      <c r="D35" s="42"/>
      <c r="E35" s="48" t="s">
        <v>123</v>
      </c>
      <c r="F35" s="44">
        <v>0</v>
      </c>
      <c r="G35" s="44">
        <v>0.46799999999999997</v>
      </c>
      <c r="H35" s="35"/>
      <c r="I35" s="37" t="s">
        <v>124</v>
      </c>
      <c r="J35" s="35">
        <v>0</v>
      </c>
      <c r="K35" s="35">
        <v>2.2599999999999998</v>
      </c>
      <c r="M35" s="36" t="s">
        <v>122</v>
      </c>
      <c r="N35" s="46">
        <v>0.317</v>
      </c>
      <c r="O35" s="46">
        <v>1.2810000000000001</v>
      </c>
    </row>
    <row r="36" spans="1:15">
      <c r="A36" s="36" t="s">
        <v>125</v>
      </c>
      <c r="B36" s="35">
        <v>0</v>
      </c>
      <c r="C36" s="44">
        <v>0.83199999999999996</v>
      </c>
      <c r="D36" s="42"/>
      <c r="E36" s="48" t="s">
        <v>126</v>
      </c>
      <c r="F36" s="44">
        <v>0</v>
      </c>
      <c r="G36" s="44">
        <v>0.51100000000000001</v>
      </c>
      <c r="H36" s="35"/>
      <c r="I36" s="37" t="s">
        <v>127</v>
      </c>
      <c r="J36" s="35">
        <v>0</v>
      </c>
      <c r="K36" s="35">
        <v>0.80899999999999994</v>
      </c>
      <c r="M36" s="36" t="s">
        <v>125</v>
      </c>
      <c r="N36" s="46">
        <v>0.22099999999999997</v>
      </c>
      <c r="O36" s="46">
        <v>2.4950000000000001</v>
      </c>
    </row>
    <row r="37" spans="1:15">
      <c r="A37" s="36" t="s">
        <v>128</v>
      </c>
      <c r="B37" s="35">
        <v>0</v>
      </c>
      <c r="C37" s="44">
        <v>0.88800000000000001</v>
      </c>
      <c r="D37" s="42"/>
      <c r="E37" s="48" t="s">
        <v>129</v>
      </c>
      <c r="F37" s="44">
        <v>0</v>
      </c>
      <c r="G37" s="44">
        <v>0.76700000000000002</v>
      </c>
      <c r="H37" s="35"/>
      <c r="I37" s="37" t="s">
        <v>130</v>
      </c>
      <c r="J37" s="35">
        <v>0</v>
      </c>
      <c r="K37" s="35">
        <v>1.7649999999999999</v>
      </c>
      <c r="M37" s="36" t="s">
        <v>128</v>
      </c>
      <c r="N37" s="46">
        <v>0.14700000000000002</v>
      </c>
      <c r="O37" s="46">
        <v>0.496</v>
      </c>
    </row>
    <row r="38" spans="1:15">
      <c r="A38" s="36" t="s">
        <v>131</v>
      </c>
      <c r="B38" s="35">
        <v>0</v>
      </c>
      <c r="C38" s="44">
        <v>0.91200000000000003</v>
      </c>
      <c r="D38" s="42"/>
      <c r="E38" s="48" t="s">
        <v>132</v>
      </c>
      <c r="F38" s="44">
        <v>0</v>
      </c>
      <c r="G38" s="44">
        <v>0.40400000000000003</v>
      </c>
      <c r="H38" s="35"/>
      <c r="I38" s="37" t="s">
        <v>133</v>
      </c>
      <c r="J38" s="35">
        <v>0</v>
      </c>
      <c r="K38" s="35">
        <v>1.68</v>
      </c>
      <c r="M38" s="36" t="s">
        <v>131</v>
      </c>
      <c r="N38" s="46">
        <v>0.15799999999999997</v>
      </c>
      <c r="O38" s="46">
        <v>0.68199999999999994</v>
      </c>
    </row>
    <row r="39" spans="1:15">
      <c r="A39" s="36" t="s">
        <v>134</v>
      </c>
      <c r="B39" s="35">
        <v>0</v>
      </c>
      <c r="C39" s="44">
        <v>1.0049999999999999</v>
      </c>
      <c r="D39" s="42"/>
      <c r="E39" s="48" t="s">
        <v>135</v>
      </c>
      <c r="F39" s="44">
        <v>0</v>
      </c>
      <c r="G39" s="44">
        <v>0.51100000000000001</v>
      </c>
      <c r="H39" s="35"/>
      <c r="I39" s="37" t="s">
        <v>136</v>
      </c>
      <c r="J39" s="35">
        <v>0</v>
      </c>
      <c r="K39" s="35">
        <v>1.165</v>
      </c>
      <c r="M39" s="36" t="s">
        <v>134</v>
      </c>
      <c r="N39" s="46">
        <v>0.307</v>
      </c>
      <c r="O39" s="46">
        <v>1.3130000000000002</v>
      </c>
    </row>
    <row r="40" spans="1:15">
      <c r="A40" s="36" t="s">
        <v>137</v>
      </c>
      <c r="B40" s="35">
        <v>0</v>
      </c>
      <c r="C40" s="44">
        <v>0.99199999999999999</v>
      </c>
      <c r="D40" s="42"/>
      <c r="E40" s="48" t="s">
        <v>138</v>
      </c>
      <c r="F40" s="44">
        <v>0</v>
      </c>
      <c r="G40" s="44">
        <v>0.28700000000000003</v>
      </c>
      <c r="H40" s="35"/>
      <c r="I40" s="37" t="s">
        <v>139</v>
      </c>
      <c r="J40" s="44">
        <v>0</v>
      </c>
      <c r="K40" s="44">
        <v>2.6069999999999998</v>
      </c>
      <c r="M40" s="36" t="s">
        <v>137</v>
      </c>
      <c r="N40" s="46">
        <v>0.41499999999999998</v>
      </c>
      <c r="O40" s="46">
        <v>0.86199999999999999</v>
      </c>
    </row>
    <row r="41" spans="1:15">
      <c r="A41" s="36" t="s">
        <v>140</v>
      </c>
      <c r="B41" s="35">
        <v>0</v>
      </c>
      <c r="C41" s="44">
        <v>0.91300000000000003</v>
      </c>
      <c r="D41" s="42"/>
      <c r="E41" s="48" t="s">
        <v>141</v>
      </c>
      <c r="F41" s="44">
        <v>0</v>
      </c>
      <c r="G41" s="44">
        <v>0.89400000000000002</v>
      </c>
      <c r="H41" s="35"/>
      <c r="I41" s="37" t="s">
        <v>142</v>
      </c>
      <c r="J41" s="44">
        <v>0</v>
      </c>
      <c r="K41" s="44">
        <v>1.393</v>
      </c>
      <c r="M41" s="36" t="s">
        <v>140</v>
      </c>
      <c r="N41" s="46">
        <v>0</v>
      </c>
      <c r="O41" s="46">
        <v>3.6229999999999998</v>
      </c>
    </row>
    <row r="42" spans="1:15">
      <c r="A42" s="36" t="s">
        <v>143</v>
      </c>
      <c r="B42" s="35">
        <v>0</v>
      </c>
      <c r="C42" s="44">
        <v>0.877</v>
      </c>
      <c r="D42" s="42"/>
      <c r="E42" s="48" t="s">
        <v>144</v>
      </c>
      <c r="F42" s="44">
        <v>0</v>
      </c>
      <c r="G42" s="44">
        <v>0.59099999999999997</v>
      </c>
      <c r="H42" s="35"/>
      <c r="I42" s="37" t="s">
        <v>145</v>
      </c>
      <c r="J42" s="44">
        <v>0</v>
      </c>
      <c r="K42" s="44">
        <v>1.325</v>
      </c>
      <c r="M42" s="36" t="s">
        <v>143</v>
      </c>
      <c r="N42" s="46">
        <v>0.313</v>
      </c>
      <c r="O42" s="46">
        <v>3.294</v>
      </c>
    </row>
    <row r="43" spans="1:15">
      <c r="A43" s="36" t="s">
        <v>146</v>
      </c>
      <c r="B43" s="35">
        <v>0</v>
      </c>
      <c r="C43" s="44">
        <v>1.1130000000000002</v>
      </c>
      <c r="D43" s="42"/>
      <c r="E43" s="48" t="s">
        <v>147</v>
      </c>
      <c r="F43" s="44">
        <v>0</v>
      </c>
      <c r="G43" s="44">
        <v>0.34399999999999997</v>
      </c>
      <c r="H43" s="35"/>
      <c r="I43" s="37" t="s">
        <v>148</v>
      </c>
      <c r="J43" s="44">
        <v>0</v>
      </c>
      <c r="K43" s="44">
        <v>1.502</v>
      </c>
      <c r="M43" s="36" t="s">
        <v>149</v>
      </c>
      <c r="N43" s="46">
        <v>0.255</v>
      </c>
      <c r="O43" s="46">
        <v>3.6619999999999999</v>
      </c>
    </row>
    <row r="44" spans="1:15">
      <c r="A44" s="36" t="s">
        <v>150</v>
      </c>
      <c r="B44" s="35">
        <v>0</v>
      </c>
      <c r="C44" s="44">
        <v>0.84099999999999997</v>
      </c>
      <c r="D44" s="42"/>
      <c r="E44" s="48" t="s">
        <v>151</v>
      </c>
      <c r="F44" s="44">
        <v>0</v>
      </c>
      <c r="G44" s="44">
        <v>0.71</v>
      </c>
      <c r="H44" s="35"/>
      <c r="I44" s="48" t="s">
        <v>152</v>
      </c>
      <c r="J44" s="44">
        <v>8.5000000000000006E-2</v>
      </c>
      <c r="K44" s="44">
        <v>1.2629999999999999</v>
      </c>
      <c r="M44" s="52" t="s">
        <v>153</v>
      </c>
      <c r="N44" s="46">
        <v>0.36699999999999999</v>
      </c>
      <c r="O44" s="46">
        <v>3.5219999999999998</v>
      </c>
    </row>
    <row r="45" spans="1:15">
      <c r="A45" s="36" t="s">
        <v>154</v>
      </c>
      <c r="B45" s="35">
        <v>0</v>
      </c>
      <c r="C45" s="44">
        <v>1.1980000000000002</v>
      </c>
      <c r="D45" s="42"/>
      <c r="E45" s="48" t="s">
        <v>155</v>
      </c>
      <c r="F45" s="44">
        <v>0</v>
      </c>
      <c r="G45" s="44">
        <v>0.53</v>
      </c>
      <c r="H45" s="35"/>
      <c r="I45" s="48" t="s">
        <v>156</v>
      </c>
      <c r="J45" s="35">
        <v>0.17</v>
      </c>
      <c r="K45" s="35">
        <v>4.2570000000000006</v>
      </c>
      <c r="M45" s="52" t="s">
        <v>157</v>
      </c>
      <c r="N45" s="46">
        <v>0.29199999999999998</v>
      </c>
      <c r="O45" s="46">
        <v>1.8260000000000001</v>
      </c>
    </row>
    <row r="46" spans="1:15">
      <c r="A46" s="36" t="s">
        <v>158</v>
      </c>
      <c r="B46" s="35">
        <v>0</v>
      </c>
      <c r="C46" s="44">
        <v>1.1840000000000002</v>
      </c>
      <c r="D46" s="42"/>
      <c r="E46" s="48" t="s">
        <v>159</v>
      </c>
      <c r="F46" s="44">
        <v>0</v>
      </c>
      <c r="G46" s="44">
        <v>0.55299999999999994</v>
      </c>
      <c r="H46" s="35"/>
      <c r="I46" s="48" t="s">
        <v>160</v>
      </c>
      <c r="J46" s="35">
        <v>0</v>
      </c>
      <c r="K46" s="35">
        <v>1.847</v>
      </c>
      <c r="M46" s="52" t="s">
        <v>161</v>
      </c>
      <c r="N46" s="46">
        <v>0.372</v>
      </c>
      <c r="O46" s="46">
        <v>2.0699999999999998</v>
      </c>
    </row>
    <row r="47" spans="1:15">
      <c r="A47" s="36" t="s">
        <v>162</v>
      </c>
      <c r="B47" s="35">
        <v>0</v>
      </c>
      <c r="C47" s="44">
        <v>1.3</v>
      </c>
      <c r="D47" s="42"/>
      <c r="E47" s="48" t="s">
        <v>163</v>
      </c>
      <c r="F47" s="44">
        <v>0</v>
      </c>
      <c r="G47" s="44">
        <v>0.47100000000000003</v>
      </c>
      <c r="H47" s="35"/>
      <c r="I47" s="48" t="s">
        <v>164</v>
      </c>
      <c r="J47" s="35">
        <v>0</v>
      </c>
      <c r="K47" s="35">
        <v>1.5049999999999999</v>
      </c>
      <c r="M47" s="52" t="s">
        <v>165</v>
      </c>
      <c r="N47" s="46">
        <v>0.41099999999999998</v>
      </c>
      <c r="O47" s="46">
        <v>0.17199999999999999</v>
      </c>
    </row>
    <row r="48" spans="1:15">
      <c r="A48" s="36" t="s">
        <v>166</v>
      </c>
      <c r="B48" s="35">
        <v>0</v>
      </c>
      <c r="C48" s="44">
        <v>1.37</v>
      </c>
      <c r="D48" s="42"/>
      <c r="E48" s="48" t="s">
        <v>167</v>
      </c>
      <c r="F48" s="44">
        <v>0</v>
      </c>
      <c r="G48" s="44">
        <v>0.311</v>
      </c>
      <c r="H48" s="35"/>
      <c r="I48" s="48" t="s">
        <v>168</v>
      </c>
      <c r="J48" s="35">
        <v>0</v>
      </c>
      <c r="K48" s="35">
        <v>1.7949999999999999</v>
      </c>
      <c r="M48" s="52" t="s">
        <v>169</v>
      </c>
      <c r="N48" s="38">
        <v>0.32400000000000001</v>
      </c>
      <c r="O48" s="35">
        <v>0.91700000000000004</v>
      </c>
    </row>
    <row r="49" spans="1:15">
      <c r="A49" s="36" t="s">
        <v>170</v>
      </c>
      <c r="B49" s="35">
        <v>0</v>
      </c>
      <c r="C49" s="44">
        <v>1.411</v>
      </c>
      <c r="D49" s="42"/>
      <c r="E49" s="48" t="s">
        <v>171</v>
      </c>
      <c r="F49" s="44">
        <v>0</v>
      </c>
      <c r="G49" s="44">
        <v>0.51300000000000001</v>
      </c>
      <c r="H49" s="35"/>
      <c r="I49" s="48" t="s">
        <v>172</v>
      </c>
      <c r="J49" s="35">
        <v>0</v>
      </c>
      <c r="K49" s="35">
        <v>2.2349999999999999</v>
      </c>
      <c r="M49" s="52" t="s">
        <v>173</v>
      </c>
      <c r="N49" s="38">
        <v>0.221</v>
      </c>
      <c r="O49" s="35">
        <v>0.97</v>
      </c>
    </row>
    <row r="50" spans="1:15">
      <c r="A50" s="36" t="s">
        <v>174</v>
      </c>
      <c r="B50" s="35">
        <v>0</v>
      </c>
      <c r="C50" s="44">
        <v>1.278</v>
      </c>
      <c r="D50" s="42"/>
      <c r="E50" s="48" t="s">
        <v>175</v>
      </c>
      <c r="F50" s="44">
        <v>0</v>
      </c>
      <c r="G50" s="44">
        <v>0.46700000000000003</v>
      </c>
      <c r="H50" s="35"/>
      <c r="I50" s="48" t="s">
        <v>176</v>
      </c>
      <c r="J50" s="35">
        <v>0</v>
      </c>
      <c r="K50" s="35">
        <v>1.9169999999999998</v>
      </c>
      <c r="M50" s="52" t="s">
        <v>177</v>
      </c>
      <c r="N50" s="38">
        <v>0.192</v>
      </c>
      <c r="O50" s="35">
        <v>1.581</v>
      </c>
    </row>
    <row r="51" spans="1:15">
      <c r="A51" s="36" t="s">
        <v>178</v>
      </c>
      <c r="B51" s="35">
        <v>0</v>
      </c>
      <c r="C51" s="44">
        <v>1.4840000000000002</v>
      </c>
      <c r="D51" s="42"/>
      <c r="E51" s="48" t="s">
        <v>179</v>
      </c>
      <c r="F51" s="44">
        <v>0</v>
      </c>
      <c r="G51" s="44">
        <v>0.78</v>
      </c>
      <c r="H51" s="35"/>
      <c r="I51" s="48" t="s">
        <v>180</v>
      </c>
      <c r="J51" s="35">
        <v>0</v>
      </c>
      <c r="K51" s="35">
        <v>2.056</v>
      </c>
      <c r="M51" s="52" t="s">
        <v>181</v>
      </c>
      <c r="N51" s="38">
        <v>0.33100000000000002</v>
      </c>
      <c r="O51" s="35">
        <v>1.1890000000000001</v>
      </c>
    </row>
    <row r="52" spans="1:15">
      <c r="A52" s="52" t="s">
        <v>182</v>
      </c>
      <c r="B52" s="38">
        <v>0</v>
      </c>
      <c r="C52" s="35">
        <v>1.708</v>
      </c>
      <c r="D52" s="42"/>
      <c r="E52" s="48" t="s">
        <v>183</v>
      </c>
      <c r="F52" s="44">
        <v>0</v>
      </c>
      <c r="G52" s="44">
        <v>0.63</v>
      </c>
      <c r="H52" s="35"/>
      <c r="I52" s="52" t="s">
        <v>184</v>
      </c>
      <c r="J52" s="38">
        <v>0.80800000000000005</v>
      </c>
      <c r="K52" s="38">
        <v>11.504000000000001</v>
      </c>
      <c r="M52" s="36" t="s">
        <v>185</v>
      </c>
      <c r="N52" s="38">
        <v>0.60299999999999998</v>
      </c>
      <c r="O52" s="35">
        <v>1.3520000000000001</v>
      </c>
    </row>
    <row r="53" spans="1:15">
      <c r="A53" s="52" t="s">
        <v>186</v>
      </c>
      <c r="B53" s="38">
        <v>0.182</v>
      </c>
      <c r="C53" s="35">
        <v>3.0230000000000001</v>
      </c>
      <c r="D53" s="42"/>
      <c r="E53" s="48" t="s">
        <v>187</v>
      </c>
      <c r="F53" s="44">
        <v>0.14899999999999999</v>
      </c>
      <c r="G53" s="44">
        <v>0.99</v>
      </c>
      <c r="H53" s="35"/>
      <c r="I53" s="52" t="s">
        <v>188</v>
      </c>
      <c r="J53" s="53">
        <v>0.79299999999999993</v>
      </c>
      <c r="K53" s="38">
        <v>5.8259999999999996</v>
      </c>
      <c r="M53" s="36" t="s">
        <v>189</v>
      </c>
      <c r="N53" s="38">
        <v>0.96499999999999997</v>
      </c>
      <c r="O53" s="35">
        <v>1.4610000000000001</v>
      </c>
    </row>
    <row r="54" spans="1:15">
      <c r="A54" s="52" t="s">
        <v>190</v>
      </c>
      <c r="B54" s="38">
        <v>0</v>
      </c>
      <c r="C54" s="35">
        <v>1.7669999999999999</v>
      </c>
      <c r="D54" s="42"/>
      <c r="E54" s="48" t="s">
        <v>191</v>
      </c>
      <c r="F54" s="44">
        <v>8.5999999999999993E-2</v>
      </c>
      <c r="G54" s="44">
        <v>0.76</v>
      </c>
      <c r="H54" s="35"/>
      <c r="I54" s="52" t="s">
        <v>192</v>
      </c>
      <c r="J54" s="53">
        <v>0.25900000000000001</v>
      </c>
      <c r="K54" s="38">
        <v>4.0999999999999996</v>
      </c>
      <c r="M54" s="36" t="s">
        <v>193</v>
      </c>
      <c r="N54" s="38">
        <v>0.996</v>
      </c>
      <c r="O54" s="35">
        <v>2.3730000000000002</v>
      </c>
    </row>
    <row r="55" spans="1:15">
      <c r="A55" s="52" t="s">
        <v>194</v>
      </c>
      <c r="B55" s="38">
        <v>0.129</v>
      </c>
      <c r="C55" s="35">
        <v>1.2769999999999999</v>
      </c>
      <c r="D55" s="42"/>
      <c r="E55" s="48" t="s">
        <v>195</v>
      </c>
      <c r="F55" s="44">
        <v>9.0999999999999998E-2</v>
      </c>
      <c r="G55" s="44">
        <v>0.97899999999999998</v>
      </c>
      <c r="H55" s="35"/>
      <c r="I55" s="52" t="s">
        <v>196</v>
      </c>
      <c r="J55" s="53">
        <v>0.51400000000000001</v>
      </c>
      <c r="K55" s="38">
        <v>3.8050000000000002</v>
      </c>
      <c r="M55" s="36" t="s">
        <v>197</v>
      </c>
      <c r="N55" s="38">
        <v>0.81899999999999995</v>
      </c>
      <c r="O55" s="35">
        <v>2.073</v>
      </c>
    </row>
    <row r="56" spans="1:15">
      <c r="A56" s="52" t="s">
        <v>198</v>
      </c>
      <c r="B56" s="38">
        <v>0.11299999999999999</v>
      </c>
      <c r="C56" s="35">
        <v>1.7170000000000001</v>
      </c>
      <c r="D56" s="42"/>
      <c r="E56" s="48" t="s">
        <v>199</v>
      </c>
      <c r="F56" s="44">
        <v>0.114</v>
      </c>
      <c r="G56" s="44">
        <v>0.84299999999999997</v>
      </c>
      <c r="H56" s="35"/>
      <c r="I56" s="52" t="s">
        <v>200</v>
      </c>
      <c r="J56" s="53">
        <v>0.59599999999999997</v>
      </c>
      <c r="K56" s="38">
        <v>6.1429999999999998</v>
      </c>
      <c r="M56" s="36" t="s">
        <v>201</v>
      </c>
      <c r="N56" s="38">
        <v>1.0109999999999999</v>
      </c>
      <c r="O56" s="35">
        <v>0.84799999999999998</v>
      </c>
    </row>
    <row r="57" spans="1:15">
      <c r="A57" s="52" t="s">
        <v>202</v>
      </c>
      <c r="B57" s="38">
        <v>0.10199999999999999</v>
      </c>
      <c r="C57" s="35">
        <v>1.857</v>
      </c>
      <c r="D57" s="42"/>
      <c r="E57" s="48" t="s">
        <v>203</v>
      </c>
      <c r="F57" s="44">
        <v>0.14699999999999999</v>
      </c>
      <c r="G57" s="44">
        <v>1.1660000000000001</v>
      </c>
      <c r="H57" s="35"/>
      <c r="I57" s="52" t="s">
        <v>204</v>
      </c>
      <c r="J57" s="53">
        <v>0.47599999999999998</v>
      </c>
      <c r="K57" s="38">
        <v>5.548</v>
      </c>
      <c r="M57" s="36" t="s">
        <v>205</v>
      </c>
      <c r="N57" s="38">
        <v>1.0959999999999999</v>
      </c>
      <c r="O57" s="35">
        <v>1.5680000000000001</v>
      </c>
    </row>
    <row r="58" spans="1:15">
      <c r="A58" s="52" t="s">
        <v>206</v>
      </c>
      <c r="B58" s="38">
        <v>0</v>
      </c>
      <c r="C58" s="35">
        <v>1.3420000000000001</v>
      </c>
      <c r="D58" s="42"/>
      <c r="E58" s="48" t="s">
        <v>207</v>
      </c>
      <c r="F58" s="44">
        <v>0</v>
      </c>
      <c r="G58" s="44">
        <v>0.31</v>
      </c>
      <c r="H58" s="35"/>
      <c r="I58" s="52" t="s">
        <v>208</v>
      </c>
      <c r="J58" s="38">
        <v>0.32100000000000001</v>
      </c>
      <c r="K58" s="38">
        <v>7.9239999999999995</v>
      </c>
      <c r="M58" s="36" t="s">
        <v>209</v>
      </c>
      <c r="N58" s="38">
        <v>0.48</v>
      </c>
      <c r="O58" s="35">
        <v>1.5840000000000001</v>
      </c>
    </row>
    <row r="59" spans="1:15">
      <c r="A59" s="52" t="s">
        <v>210</v>
      </c>
      <c r="B59" s="38">
        <v>0</v>
      </c>
      <c r="C59" s="35">
        <v>1.5009999999999999</v>
      </c>
      <c r="D59" s="42"/>
      <c r="E59" s="48" t="s">
        <v>211</v>
      </c>
      <c r="F59" s="44">
        <v>0</v>
      </c>
      <c r="G59" s="44">
        <v>0.58299999999999996</v>
      </c>
      <c r="H59" s="35"/>
      <c r="I59" s="52" t="s">
        <v>212</v>
      </c>
      <c r="J59" s="53">
        <v>0</v>
      </c>
      <c r="K59" s="38">
        <v>4.4719999999999995</v>
      </c>
      <c r="M59" s="36" t="s">
        <v>213</v>
      </c>
      <c r="N59" s="38">
        <v>0.55299999999999994</v>
      </c>
      <c r="O59" s="35">
        <v>1.3</v>
      </c>
    </row>
    <row r="60" spans="1:15">
      <c r="A60" s="52" t="s">
        <v>214</v>
      </c>
      <c r="B60" s="38">
        <v>0</v>
      </c>
      <c r="C60" s="35">
        <v>1.3879999999999999</v>
      </c>
      <c r="D60" s="42"/>
      <c r="E60" s="48" t="s">
        <v>215</v>
      </c>
      <c r="F60" s="44">
        <v>0</v>
      </c>
      <c r="G60" s="44">
        <v>0.52</v>
      </c>
      <c r="H60" s="35"/>
      <c r="I60" s="52" t="s">
        <v>216</v>
      </c>
      <c r="J60" s="53">
        <v>0</v>
      </c>
      <c r="K60" s="38">
        <v>4.141</v>
      </c>
      <c r="M60" s="36" t="s">
        <v>217</v>
      </c>
      <c r="N60" s="38">
        <v>0.20200000000000001</v>
      </c>
      <c r="O60" s="35">
        <v>1.45</v>
      </c>
    </row>
    <row r="61" spans="1:15">
      <c r="A61" s="52" t="s">
        <v>218</v>
      </c>
      <c r="B61" s="38">
        <v>0</v>
      </c>
      <c r="C61" s="35">
        <v>1.177</v>
      </c>
      <c r="D61" s="42"/>
      <c r="E61" s="48" t="s">
        <v>219</v>
      </c>
      <c r="F61" s="44">
        <v>0</v>
      </c>
      <c r="G61" s="44">
        <v>0.33800000000000002</v>
      </c>
      <c r="H61" s="35"/>
      <c r="I61" s="52" t="s">
        <v>220</v>
      </c>
      <c r="J61" s="53">
        <v>0</v>
      </c>
      <c r="K61" s="38">
        <v>3.2280000000000002</v>
      </c>
      <c r="M61" s="36" t="s">
        <v>221</v>
      </c>
      <c r="N61" s="38">
        <v>0.5</v>
      </c>
      <c r="O61" s="35">
        <v>1.234</v>
      </c>
    </row>
    <row r="62" spans="1:15">
      <c r="A62" s="52" t="s">
        <v>222</v>
      </c>
      <c r="B62" s="38">
        <v>0</v>
      </c>
      <c r="C62" s="35">
        <v>1.3879999999999999</v>
      </c>
      <c r="D62" s="42"/>
      <c r="E62" s="48" t="s">
        <v>223</v>
      </c>
      <c r="F62" s="44">
        <v>0</v>
      </c>
      <c r="G62" s="44">
        <v>0.45</v>
      </c>
      <c r="H62" s="35"/>
      <c r="I62" s="48" t="s">
        <v>224</v>
      </c>
      <c r="J62" s="38">
        <v>0.45100000000000001</v>
      </c>
      <c r="K62" s="38">
        <v>6.9249999999999998</v>
      </c>
      <c r="M62" s="36" t="s">
        <v>225</v>
      </c>
      <c r="N62" s="46">
        <v>0.376</v>
      </c>
      <c r="O62" s="46">
        <v>2.0229999999999997</v>
      </c>
    </row>
    <row r="63" spans="1:15">
      <c r="A63" s="52" t="s">
        <v>226</v>
      </c>
      <c r="B63" s="38">
        <v>0</v>
      </c>
      <c r="C63" s="35">
        <v>1.319</v>
      </c>
      <c r="D63" s="42"/>
      <c r="E63" s="48" t="s">
        <v>227</v>
      </c>
      <c r="F63" s="44">
        <v>0</v>
      </c>
      <c r="G63" s="44">
        <v>0.57499999999999996</v>
      </c>
      <c r="H63" s="35"/>
      <c r="I63" s="48" t="s">
        <v>228</v>
      </c>
      <c r="J63" s="38">
        <v>0.51400000000000001</v>
      </c>
      <c r="K63" s="38">
        <v>12.027000000000001</v>
      </c>
      <c r="M63" s="36" t="s">
        <v>229</v>
      </c>
      <c r="N63" s="46">
        <v>0.56000000000000005</v>
      </c>
      <c r="O63" s="46">
        <v>1.4689999999999999</v>
      </c>
    </row>
    <row r="64" spans="1:15">
      <c r="A64" s="52" t="s">
        <v>230</v>
      </c>
      <c r="B64" s="38">
        <v>0</v>
      </c>
      <c r="C64" s="35">
        <v>1.4</v>
      </c>
      <c r="D64" s="42"/>
      <c r="E64" s="48" t="s">
        <v>231</v>
      </c>
      <c r="F64" s="44">
        <v>0</v>
      </c>
      <c r="G64" s="44">
        <v>0.375</v>
      </c>
      <c r="H64" s="35"/>
      <c r="I64" s="48" t="s">
        <v>232</v>
      </c>
      <c r="J64" s="38">
        <v>0</v>
      </c>
      <c r="K64" s="38">
        <v>5.3089999999999993</v>
      </c>
      <c r="M64" s="48" t="s">
        <v>233</v>
      </c>
      <c r="N64" s="35">
        <v>0</v>
      </c>
      <c r="O64" s="35">
        <v>0</v>
      </c>
    </row>
    <row r="65" spans="1:15">
      <c r="A65" s="52" t="s">
        <v>234</v>
      </c>
      <c r="B65" s="38">
        <v>0</v>
      </c>
      <c r="C65" s="35">
        <v>1.18</v>
      </c>
      <c r="D65" s="42"/>
      <c r="E65" s="48" t="s">
        <v>235</v>
      </c>
      <c r="F65" s="44">
        <v>0</v>
      </c>
      <c r="G65" s="44">
        <v>0.42899999999999999</v>
      </c>
      <c r="H65" s="35"/>
      <c r="I65" s="48" t="s">
        <v>236</v>
      </c>
      <c r="J65" s="38">
        <v>0</v>
      </c>
      <c r="K65" s="38">
        <v>2.117</v>
      </c>
      <c r="M65" s="36" t="s">
        <v>237</v>
      </c>
      <c r="N65" s="46">
        <v>0.34499999999999997</v>
      </c>
      <c r="O65" s="46">
        <v>1.36</v>
      </c>
    </row>
    <row r="66" spans="1:15">
      <c r="A66" s="52" t="s">
        <v>238</v>
      </c>
      <c r="B66" s="38">
        <v>0</v>
      </c>
      <c r="C66" s="35">
        <v>1.2450000000000001</v>
      </c>
      <c r="D66" s="42"/>
      <c r="E66" s="48" t="s">
        <v>239</v>
      </c>
      <c r="F66" s="44">
        <v>0</v>
      </c>
      <c r="G66" s="44">
        <v>0.379</v>
      </c>
      <c r="H66" s="35"/>
      <c r="I66" s="48" t="s">
        <v>240</v>
      </c>
      <c r="J66" s="38">
        <v>0.33800000000000002</v>
      </c>
      <c r="K66" s="38">
        <v>7.2959999999999994</v>
      </c>
      <c r="M66" s="36" t="s">
        <v>241</v>
      </c>
      <c r="N66" s="46">
        <v>0.28299999999999997</v>
      </c>
      <c r="O66" s="46">
        <v>1.5619999999999998</v>
      </c>
    </row>
    <row r="67" spans="1:15">
      <c r="A67" s="52" t="s">
        <v>242</v>
      </c>
      <c r="B67" s="38">
        <v>0</v>
      </c>
      <c r="C67" s="35">
        <v>1.1919999999999999</v>
      </c>
      <c r="D67" s="42"/>
      <c r="E67" s="48" t="s">
        <v>243</v>
      </c>
      <c r="F67" s="44">
        <v>0</v>
      </c>
      <c r="G67" s="44">
        <v>0</v>
      </c>
      <c r="H67" s="35"/>
      <c r="I67" s="48" t="s">
        <v>244</v>
      </c>
      <c r="J67" s="38">
        <v>0</v>
      </c>
      <c r="K67" s="38">
        <v>2.9820000000000002</v>
      </c>
      <c r="M67" s="36" t="s">
        <v>245</v>
      </c>
      <c r="N67" s="46">
        <v>0.378</v>
      </c>
      <c r="O67" s="46">
        <v>0.10099999999999998</v>
      </c>
    </row>
    <row r="68" spans="1:15">
      <c r="A68" s="52" t="s">
        <v>246</v>
      </c>
      <c r="B68" s="38">
        <v>0</v>
      </c>
      <c r="C68" s="35">
        <v>1.1200000000000001</v>
      </c>
      <c r="D68" s="42"/>
      <c r="E68" s="48" t="s">
        <v>247</v>
      </c>
      <c r="F68" s="44">
        <v>0</v>
      </c>
      <c r="G68" s="44">
        <v>0.60299999999999998</v>
      </c>
      <c r="H68" s="35"/>
      <c r="I68" s="48" t="s">
        <v>248</v>
      </c>
      <c r="J68" s="38">
        <v>0.14000000000000001</v>
      </c>
      <c r="K68" s="38">
        <v>8.15</v>
      </c>
      <c r="M68" s="36" t="s">
        <v>249</v>
      </c>
      <c r="N68" s="46">
        <v>0.34599999999999997</v>
      </c>
      <c r="O68" s="46">
        <v>1.831</v>
      </c>
    </row>
    <row r="69" spans="1:15">
      <c r="A69" s="52" t="s">
        <v>250</v>
      </c>
      <c r="B69" s="38">
        <v>0</v>
      </c>
      <c r="C69" s="35">
        <v>1.8360000000000001</v>
      </c>
      <c r="D69" s="42"/>
      <c r="E69" s="48" t="s">
        <v>251</v>
      </c>
      <c r="F69" s="44">
        <v>0</v>
      </c>
      <c r="G69" s="44">
        <v>0.51600000000000001</v>
      </c>
      <c r="H69" s="35"/>
      <c r="I69" s="48" t="s">
        <v>252</v>
      </c>
      <c r="J69" s="38">
        <v>0.249</v>
      </c>
      <c r="K69" s="38">
        <v>6.9429999999999996</v>
      </c>
      <c r="M69" s="36" t="s">
        <v>253</v>
      </c>
      <c r="N69" s="46">
        <v>0.35699999999999998</v>
      </c>
      <c r="O69" s="46">
        <v>1.5760000000000001</v>
      </c>
    </row>
    <row r="70" spans="1:15">
      <c r="A70" s="52" t="s">
        <v>254</v>
      </c>
      <c r="B70" s="38">
        <v>0</v>
      </c>
      <c r="C70" s="35">
        <v>1.1200000000000001</v>
      </c>
      <c r="D70" s="42"/>
      <c r="E70" s="48" t="s">
        <v>255</v>
      </c>
      <c r="F70" s="44">
        <v>0</v>
      </c>
      <c r="G70" s="44">
        <v>0.71599999999999997</v>
      </c>
      <c r="H70" s="35"/>
      <c r="I70" s="37" t="s">
        <v>256</v>
      </c>
      <c r="J70" s="35">
        <v>0.113</v>
      </c>
      <c r="K70" s="35">
        <v>7.5179999999999998</v>
      </c>
      <c r="M70" s="52" t="s">
        <v>257</v>
      </c>
      <c r="N70" s="35">
        <v>0.182</v>
      </c>
      <c r="O70" s="35">
        <v>2.0419999999999998</v>
      </c>
    </row>
    <row r="71" spans="1:15">
      <c r="A71" s="52" t="s">
        <v>258</v>
      </c>
      <c r="B71" s="38">
        <v>0</v>
      </c>
      <c r="C71" s="35">
        <v>1.196</v>
      </c>
      <c r="D71" s="42"/>
      <c r="E71" s="48" t="s">
        <v>259</v>
      </c>
      <c r="F71" s="44">
        <v>0</v>
      </c>
      <c r="G71" s="44">
        <v>0.67500000000000004</v>
      </c>
      <c r="H71" s="35"/>
      <c r="I71" s="37" t="s">
        <v>260</v>
      </c>
      <c r="J71" s="35">
        <v>0.13400000000000001</v>
      </c>
      <c r="K71" s="35">
        <v>3.355</v>
      </c>
      <c r="M71" s="52" t="s">
        <v>257</v>
      </c>
      <c r="N71" s="35">
        <v>0.246</v>
      </c>
      <c r="O71" s="35">
        <v>1.8</v>
      </c>
    </row>
    <row r="72" spans="1:15">
      <c r="A72" s="52" t="s">
        <v>261</v>
      </c>
      <c r="B72" s="38">
        <v>0</v>
      </c>
      <c r="C72" s="35">
        <v>0.90500000000000003</v>
      </c>
      <c r="D72" s="42"/>
      <c r="E72" s="48" t="s">
        <v>262</v>
      </c>
      <c r="F72" s="44">
        <v>0</v>
      </c>
      <c r="G72" s="44">
        <v>0.59299999999999997</v>
      </c>
      <c r="H72" s="35"/>
      <c r="I72" s="37" t="s">
        <v>263</v>
      </c>
      <c r="J72" s="35">
        <v>0.161</v>
      </c>
      <c r="K72" s="35">
        <v>3.1429999999999998</v>
      </c>
      <c r="M72" s="52" t="s">
        <v>257</v>
      </c>
      <c r="N72" s="35">
        <v>0.33700000000000002</v>
      </c>
      <c r="O72" s="35">
        <v>1.23</v>
      </c>
    </row>
    <row r="73" spans="1:15">
      <c r="A73" s="52" t="s">
        <v>264</v>
      </c>
      <c r="B73" s="38">
        <v>0</v>
      </c>
      <c r="C73" s="35">
        <v>1.272</v>
      </c>
      <c r="D73" s="42"/>
      <c r="E73" s="48" t="s">
        <v>265</v>
      </c>
      <c r="F73" s="44">
        <v>0</v>
      </c>
      <c r="G73" s="44">
        <v>0.94499999999999995</v>
      </c>
      <c r="H73" s="35"/>
      <c r="I73" s="37" t="s">
        <v>266</v>
      </c>
      <c r="J73" s="35">
        <v>0.158</v>
      </c>
      <c r="K73" s="35">
        <v>6.1440000000000001</v>
      </c>
      <c r="M73" s="52" t="s">
        <v>257</v>
      </c>
      <c r="N73" s="35">
        <v>0.34300000000000003</v>
      </c>
      <c r="O73" s="35">
        <v>1.665</v>
      </c>
    </row>
    <row r="74" spans="1:15">
      <c r="A74" s="52" t="s">
        <v>267</v>
      </c>
      <c r="B74" s="38">
        <v>0</v>
      </c>
      <c r="C74" s="35">
        <v>1.339</v>
      </c>
      <c r="D74" s="42"/>
      <c r="E74" s="48" t="s">
        <v>268</v>
      </c>
      <c r="F74" s="44">
        <v>0</v>
      </c>
      <c r="G74" s="44">
        <v>0.93500000000000005</v>
      </c>
      <c r="H74" s="35"/>
      <c r="I74" s="37" t="s">
        <v>269</v>
      </c>
      <c r="J74" s="35">
        <v>0.26</v>
      </c>
      <c r="K74" s="35">
        <v>3.4409999999999998</v>
      </c>
      <c r="M74" s="52" t="s">
        <v>257</v>
      </c>
      <c r="N74" s="35">
        <v>0.39300000000000002</v>
      </c>
      <c r="O74" s="35">
        <v>0.33800000000000002</v>
      </c>
    </row>
    <row r="75" spans="1:15">
      <c r="A75" s="36" t="s">
        <v>270</v>
      </c>
      <c r="B75" s="35">
        <v>0</v>
      </c>
      <c r="C75" s="44">
        <v>1.331</v>
      </c>
      <c r="D75" s="42"/>
      <c r="E75" s="48" t="s">
        <v>271</v>
      </c>
      <c r="F75" s="44">
        <v>0</v>
      </c>
      <c r="G75" s="44">
        <v>0.61199999999999999</v>
      </c>
      <c r="H75" s="35"/>
      <c r="I75" s="37" t="s">
        <v>272</v>
      </c>
      <c r="J75" s="35">
        <v>0.24099999999999999</v>
      </c>
      <c r="K75" s="35">
        <v>6.5549999999999997</v>
      </c>
      <c r="M75" s="52" t="s">
        <v>257</v>
      </c>
      <c r="N75" s="35">
        <v>0.151</v>
      </c>
      <c r="O75" s="35">
        <v>3.0720000000000001</v>
      </c>
    </row>
    <row r="76" spans="1:15">
      <c r="B76" s="35"/>
      <c r="C76" s="44"/>
      <c r="D76" s="42"/>
      <c r="E76" s="48"/>
      <c r="F76" s="44"/>
      <c r="H76" s="35"/>
      <c r="I76" s="37"/>
    </row>
    <row r="77" spans="1:15">
      <c r="B77" s="35"/>
      <c r="C77" s="44"/>
      <c r="D77" s="42"/>
      <c r="E77" s="48"/>
      <c r="F77" s="44"/>
      <c r="G77" s="41"/>
      <c r="H77" s="35"/>
      <c r="I77" s="37"/>
    </row>
    <row r="78" spans="1:15">
      <c r="B78" s="35"/>
      <c r="C78" s="44"/>
      <c r="D78" s="42"/>
      <c r="E78" s="48"/>
      <c r="F78" s="44"/>
      <c r="G78" s="41"/>
      <c r="H78" s="35"/>
    </row>
    <row r="79" spans="1:15">
      <c r="B79" s="35"/>
      <c r="C79" s="44"/>
      <c r="D79" s="42"/>
      <c r="E79" s="48"/>
      <c r="F79" s="44"/>
      <c r="G79" s="41"/>
      <c r="H79" s="35"/>
    </row>
    <row r="80" spans="1:15">
      <c r="B80" s="35"/>
      <c r="C80" s="44"/>
      <c r="D80" s="42"/>
      <c r="E80" s="48"/>
      <c r="F80" s="44"/>
      <c r="G80" s="25"/>
      <c r="H80" s="35"/>
    </row>
    <row r="81" spans="2:11">
      <c r="B81" s="35"/>
      <c r="C81" s="44"/>
      <c r="D81" s="42"/>
      <c r="E81" s="48"/>
      <c r="F81" s="44"/>
      <c r="H81" s="35"/>
    </row>
    <row r="82" spans="2:11">
      <c r="B82" s="35"/>
      <c r="C82" s="44"/>
      <c r="D82" s="42"/>
      <c r="E82" s="48"/>
      <c r="F82" s="44"/>
      <c r="H82" s="35"/>
    </row>
    <row r="83" spans="2:11">
      <c r="B83" s="35"/>
      <c r="C83" s="44"/>
      <c r="D83" s="42"/>
      <c r="E83" s="48"/>
      <c r="F83" s="44"/>
    </row>
    <row r="84" spans="2:11">
      <c r="B84" s="35"/>
      <c r="C84" s="44"/>
      <c r="D84" s="42"/>
      <c r="E84" s="48"/>
      <c r="F84" s="44"/>
    </row>
    <row r="85" spans="2:11">
      <c r="B85" s="35"/>
      <c r="C85" s="44"/>
      <c r="D85" s="42"/>
      <c r="E85" s="48"/>
      <c r="F85" s="44"/>
    </row>
    <row r="86" spans="2:11">
      <c r="B86" s="35"/>
      <c r="C86" s="44"/>
      <c r="D86" s="42"/>
      <c r="E86" s="48"/>
      <c r="F86" s="44"/>
    </row>
    <row r="87" spans="2:11">
      <c r="B87" s="35"/>
      <c r="C87" s="44"/>
      <c r="D87" s="42"/>
      <c r="E87" s="48"/>
      <c r="F87" s="44"/>
    </row>
    <row r="88" spans="2:11">
      <c r="B88" s="35"/>
      <c r="C88" s="44"/>
      <c r="D88" s="42"/>
      <c r="E88" s="48"/>
      <c r="F88" s="44"/>
    </row>
    <row r="89" spans="2:11">
      <c r="B89" s="35"/>
      <c r="C89" s="44"/>
      <c r="D89" s="42"/>
      <c r="E89" s="48"/>
      <c r="F89" s="44"/>
    </row>
    <row r="90" spans="2:11">
      <c r="B90" s="35"/>
      <c r="C90" s="44"/>
      <c r="D90" s="42"/>
      <c r="E90" s="48"/>
      <c r="F90" s="44"/>
    </row>
    <row r="91" spans="2:11">
      <c r="B91" s="35"/>
      <c r="C91" s="44"/>
      <c r="D91" s="42"/>
      <c r="E91" s="48"/>
      <c r="F91" s="44"/>
      <c r="H91" s="35"/>
      <c r="I91" s="37"/>
      <c r="J91" s="35"/>
      <c r="K91" s="35"/>
    </row>
    <row r="92" spans="2:11">
      <c r="B92" s="35"/>
      <c r="C92" s="44"/>
      <c r="D92" s="42"/>
      <c r="E92" s="48"/>
      <c r="F92" s="44"/>
      <c r="H92" s="35"/>
      <c r="I92" s="37"/>
      <c r="J92" s="35"/>
      <c r="K92" s="35"/>
    </row>
    <row r="93" spans="2:11">
      <c r="B93" s="35"/>
      <c r="C93" s="44"/>
      <c r="D93" s="42"/>
      <c r="E93" s="48"/>
      <c r="F93" s="44"/>
      <c r="H93" s="35"/>
      <c r="I93" s="37"/>
      <c r="J93" s="35"/>
      <c r="K93" s="35"/>
    </row>
    <row r="94" spans="2:11">
      <c r="B94" s="35"/>
      <c r="C94" s="44"/>
      <c r="D94" s="42"/>
      <c r="E94" s="48"/>
      <c r="F94" s="44"/>
      <c r="H94" s="35"/>
      <c r="I94" s="37"/>
      <c r="J94" s="35"/>
      <c r="K94" s="35"/>
    </row>
    <row r="95" spans="2:11">
      <c r="B95" s="35"/>
      <c r="C95" s="44"/>
      <c r="D95" s="42"/>
      <c r="E95" s="48"/>
      <c r="F95" s="44"/>
      <c r="H95" s="35"/>
      <c r="I95" s="37"/>
      <c r="J95" s="35"/>
      <c r="K95" s="35"/>
    </row>
    <row r="96" spans="2:11">
      <c r="B96" s="35"/>
      <c r="C96" s="44"/>
      <c r="D96" s="42"/>
      <c r="E96" s="48"/>
      <c r="F96" s="44"/>
      <c r="H96" s="35"/>
      <c r="I96" s="37"/>
      <c r="J96" s="35"/>
      <c r="K96" s="35"/>
    </row>
    <row r="97" spans="2:11">
      <c r="B97" s="35"/>
      <c r="C97" s="44"/>
      <c r="D97" s="42"/>
      <c r="E97" s="48"/>
      <c r="F97" s="44"/>
      <c r="H97" s="35"/>
      <c r="I97" s="37"/>
      <c r="J97" s="35"/>
      <c r="K97" s="35"/>
    </row>
    <row r="98" spans="2:11">
      <c r="B98" s="35"/>
      <c r="C98" s="44"/>
      <c r="D98" s="42"/>
      <c r="E98" s="48"/>
      <c r="F98" s="44"/>
      <c r="H98" s="35"/>
      <c r="I98" s="37"/>
      <c r="J98" s="35"/>
      <c r="K98" s="35"/>
    </row>
    <row r="99" spans="2:11">
      <c r="B99" s="35"/>
      <c r="C99" s="44"/>
      <c r="D99" s="42"/>
      <c r="E99" s="48"/>
      <c r="F99" s="44"/>
      <c r="H99" s="35"/>
      <c r="I99" s="37"/>
      <c r="J99" s="35"/>
      <c r="K99" s="35"/>
    </row>
    <row r="100" spans="2:11">
      <c r="B100" s="35"/>
      <c r="C100" s="44"/>
      <c r="D100" s="42"/>
      <c r="E100" s="48"/>
      <c r="F100" s="44"/>
      <c r="H100" s="35"/>
      <c r="I100" s="37"/>
      <c r="J100" s="35"/>
      <c r="K100" s="35"/>
    </row>
    <row r="101" spans="2:11">
      <c r="B101" s="35"/>
      <c r="C101" s="44"/>
      <c r="D101" s="42"/>
      <c r="E101" s="48"/>
      <c r="F101" s="44"/>
      <c r="H101" s="35"/>
      <c r="I101" s="37"/>
      <c r="J101" s="35"/>
      <c r="K101" s="35"/>
    </row>
    <row r="102" spans="2:11">
      <c r="B102" s="35"/>
      <c r="C102" s="44"/>
      <c r="D102" s="42"/>
      <c r="E102" s="48"/>
      <c r="F102" s="44"/>
      <c r="H102" s="35"/>
      <c r="I102" s="37"/>
      <c r="J102" s="35"/>
      <c r="K102" s="35"/>
    </row>
    <row r="103" spans="2:11">
      <c r="B103" s="35"/>
      <c r="C103" s="44"/>
      <c r="D103" s="42"/>
      <c r="E103" s="48"/>
      <c r="F103" s="44"/>
      <c r="H103" s="35"/>
      <c r="I103" s="37"/>
      <c r="J103" s="35"/>
      <c r="K103" s="35"/>
    </row>
    <row r="104" spans="2:11">
      <c r="B104" s="35"/>
      <c r="C104" s="44"/>
      <c r="D104" s="42"/>
      <c r="E104" s="48"/>
      <c r="F104" s="44"/>
      <c r="H104" s="35"/>
      <c r="I104" s="37"/>
      <c r="J104" s="35"/>
      <c r="K104" s="35"/>
    </row>
    <row r="105" spans="2:11">
      <c r="B105" s="35"/>
      <c r="C105" s="44"/>
      <c r="D105" s="42"/>
      <c r="E105" s="48"/>
      <c r="F105" s="44"/>
      <c r="H105" s="35"/>
      <c r="I105" s="37"/>
      <c r="J105" s="35"/>
      <c r="K105" s="35"/>
    </row>
    <row r="106" spans="2:11">
      <c r="B106" s="35"/>
      <c r="C106" s="44"/>
      <c r="D106" s="42"/>
      <c r="E106" s="48"/>
      <c r="F106" s="44"/>
      <c r="H106" s="35"/>
      <c r="I106" s="37"/>
      <c r="J106" s="35"/>
      <c r="K106" s="35"/>
    </row>
    <row r="107" spans="2:11">
      <c r="B107" s="35"/>
      <c r="C107" s="44"/>
      <c r="D107" s="42"/>
      <c r="E107" s="48"/>
      <c r="F107" s="44"/>
      <c r="H107" s="35"/>
      <c r="I107" s="37"/>
      <c r="J107" s="35"/>
      <c r="K107" s="35"/>
    </row>
    <row r="108" spans="2:11">
      <c r="B108" s="35"/>
      <c r="C108" s="44"/>
      <c r="D108" s="42"/>
      <c r="E108" s="48"/>
      <c r="F108" s="44"/>
      <c r="H108" s="35"/>
      <c r="I108" s="37"/>
      <c r="J108" s="35"/>
      <c r="K108" s="35"/>
    </row>
    <row r="109" spans="2:11">
      <c r="B109" s="35"/>
      <c r="C109" s="44"/>
      <c r="D109" s="42"/>
      <c r="E109" s="48"/>
      <c r="F109" s="44"/>
      <c r="H109" s="35"/>
      <c r="I109" s="37"/>
      <c r="J109" s="35"/>
      <c r="K109" s="35"/>
    </row>
    <row r="110" spans="2:11">
      <c r="B110" s="35"/>
      <c r="C110" s="44"/>
      <c r="D110" s="42"/>
      <c r="E110" s="48"/>
      <c r="F110" s="44"/>
      <c r="H110" s="35"/>
      <c r="I110" s="37"/>
      <c r="J110" s="35"/>
      <c r="K110" s="35"/>
    </row>
    <row r="111" spans="2:11">
      <c r="B111" s="35"/>
      <c r="C111" s="44"/>
      <c r="D111" s="42"/>
      <c r="E111" s="48"/>
      <c r="F111" s="44"/>
      <c r="H111" s="35"/>
      <c r="I111" s="37"/>
      <c r="J111" s="35"/>
      <c r="K111" s="35"/>
    </row>
    <row r="112" spans="2:11">
      <c r="B112" s="35"/>
      <c r="C112" s="44"/>
      <c r="D112" s="42"/>
      <c r="E112" s="48"/>
      <c r="F112" s="44"/>
      <c r="H112" s="35"/>
      <c r="I112" s="37"/>
      <c r="J112" s="35"/>
      <c r="K112" s="35"/>
    </row>
    <row r="113" spans="4:12">
      <c r="D113" s="53"/>
    </row>
    <row r="114" spans="4:12">
      <c r="D114" s="53"/>
    </row>
    <row r="115" spans="4:12">
      <c r="D115" s="53"/>
    </row>
    <row r="116" spans="4:12">
      <c r="D116" s="53"/>
    </row>
    <row r="117" spans="4:12">
      <c r="D117" s="53"/>
    </row>
    <row r="118" spans="4:12">
      <c r="D118" s="53"/>
    </row>
    <row r="119" spans="4:12">
      <c r="D119" s="53"/>
    </row>
    <row r="120" spans="4:12">
      <c r="D120" s="53"/>
    </row>
    <row r="121" spans="4:12">
      <c r="D121" s="53"/>
    </row>
    <row r="122" spans="4:12">
      <c r="D122" s="53"/>
    </row>
    <row r="123" spans="4:12">
      <c r="D123" s="53"/>
    </row>
    <row r="124" spans="4:12">
      <c r="D124" s="53"/>
    </row>
    <row r="125" spans="4:12">
      <c r="D125" s="53"/>
      <c r="L125" s="51"/>
    </row>
    <row r="126" spans="4:12">
      <c r="D126" s="53"/>
      <c r="L126" s="51"/>
    </row>
    <row r="127" spans="4:12">
      <c r="D127" s="53"/>
      <c r="L127" s="51"/>
    </row>
    <row r="128" spans="4:12">
      <c r="D128" s="53"/>
      <c r="L128" s="51"/>
    </row>
    <row r="129" spans="4:12">
      <c r="L129" s="51"/>
    </row>
    <row r="130" spans="4:12">
      <c r="L130" s="51"/>
    </row>
    <row r="131" spans="4:12">
      <c r="L131" s="51"/>
    </row>
    <row r="132" spans="4:12">
      <c r="L132" s="51"/>
    </row>
    <row r="138" spans="4:12">
      <c r="D138" s="53"/>
    </row>
    <row r="139" spans="4:12">
      <c r="D139" s="53"/>
    </row>
    <row r="140" spans="4:12">
      <c r="D140" s="53"/>
    </row>
    <row r="141" spans="4:12">
      <c r="D141" s="53"/>
    </row>
    <row r="142" spans="4:12">
      <c r="D142" s="53"/>
    </row>
    <row r="143" spans="4:12">
      <c r="D143" s="53"/>
    </row>
    <row r="144" spans="4:12">
      <c r="D144" s="53"/>
    </row>
    <row r="145" spans="1:13">
      <c r="D145" s="53"/>
    </row>
    <row r="146" spans="1:13">
      <c r="D146" s="53"/>
    </row>
    <row r="147" spans="1:13">
      <c r="A147" s="52"/>
      <c r="B147" s="39"/>
      <c r="C147" s="39"/>
      <c r="L147" s="51"/>
      <c r="M147" s="54"/>
    </row>
    <row r="148" spans="1:13">
      <c r="A148" s="52"/>
      <c r="B148" s="39"/>
      <c r="C148" s="39"/>
      <c r="L148" s="51"/>
      <c r="M148" s="54"/>
    </row>
    <row r="149" spans="1:13">
      <c r="A149" s="52"/>
      <c r="B149" s="39"/>
      <c r="C149" s="39"/>
      <c r="L149" s="51"/>
      <c r="M149" s="54"/>
    </row>
    <row r="150" spans="1:13">
      <c r="A150" s="52"/>
      <c r="B150" s="39"/>
      <c r="C150" s="39"/>
      <c r="L150" s="51"/>
      <c r="M150" s="54"/>
    </row>
    <row r="151" spans="1:13">
      <c r="A151" s="52"/>
      <c r="B151" s="39"/>
      <c r="C151" s="39"/>
    </row>
    <row r="152" spans="1:13">
      <c r="A152" s="52"/>
      <c r="B152" s="39"/>
      <c r="C152" s="39"/>
    </row>
    <row r="153" spans="1:13">
      <c r="A153" s="52"/>
      <c r="B153" s="39"/>
      <c r="C153" s="39"/>
    </row>
    <row r="154" spans="1:13">
      <c r="A154" s="52"/>
      <c r="B154" s="39"/>
      <c r="C154" s="39"/>
    </row>
    <row r="155" spans="1:13">
      <c r="A155" s="52"/>
      <c r="B155" s="39"/>
      <c r="C155" s="39"/>
    </row>
    <row r="156" spans="1:13">
      <c r="A156" s="52"/>
      <c r="B156" s="39"/>
      <c r="C156" s="39"/>
    </row>
    <row r="157" spans="1:13">
      <c r="A157" s="52"/>
      <c r="B157" s="39"/>
      <c r="C157" s="39"/>
    </row>
    <row r="158" spans="1:13">
      <c r="A158" s="52"/>
      <c r="B158" s="39"/>
      <c r="C158" s="39"/>
    </row>
    <row r="159" spans="1:13">
      <c r="A159" s="52"/>
      <c r="B159" s="39"/>
      <c r="C159" s="39"/>
    </row>
    <row r="160" spans="1:13">
      <c r="A160" s="52"/>
      <c r="B160" s="39"/>
      <c r="C160" s="39"/>
    </row>
    <row r="161" spans="1:3">
      <c r="A161" s="52"/>
      <c r="B161" s="39"/>
      <c r="C161" s="39"/>
    </row>
    <row r="162" spans="1:3">
      <c r="A162" s="52"/>
      <c r="B162" s="39"/>
      <c r="C162" s="39"/>
    </row>
    <row r="163" spans="1:3">
      <c r="A163" s="52"/>
      <c r="B163" s="39"/>
      <c r="C163" s="39"/>
    </row>
    <row r="164" spans="1:3">
      <c r="A164" s="52"/>
      <c r="B164" s="39"/>
      <c r="C164" s="39"/>
    </row>
    <row r="165" spans="1:3">
      <c r="A165" s="52"/>
      <c r="B165" s="39"/>
      <c r="C165" s="39"/>
    </row>
    <row r="166" spans="1:3">
      <c r="A166" s="52"/>
      <c r="B166" s="39"/>
      <c r="C166" s="39"/>
    </row>
    <row r="167" spans="1:3">
      <c r="A167" s="52"/>
      <c r="B167" s="39"/>
      <c r="C167" s="39"/>
    </row>
    <row r="168" spans="1:3">
      <c r="A168" s="52"/>
      <c r="B168" s="39"/>
      <c r="C168" s="39"/>
    </row>
    <row r="169" spans="1:3">
      <c r="A169" s="52"/>
      <c r="B169" s="39"/>
      <c r="C169" s="39"/>
    </row>
    <row r="170" spans="1:3">
      <c r="A170" s="52"/>
      <c r="B170" s="39"/>
      <c r="C170" s="39"/>
    </row>
    <row r="171" spans="1:3">
      <c r="A171" s="52"/>
      <c r="B171" s="39"/>
      <c r="C171" s="39"/>
    </row>
    <row r="172" spans="1:3">
      <c r="A172" s="52"/>
      <c r="B172" s="39"/>
      <c r="C172" s="39"/>
    </row>
    <row r="173" spans="1:3">
      <c r="A173" s="52"/>
      <c r="B173" s="39"/>
      <c r="C173" s="39"/>
    </row>
    <row r="174" spans="1:3">
      <c r="A174" s="52"/>
      <c r="B174" s="39"/>
      <c r="C174" s="39"/>
    </row>
    <row r="175" spans="1:3">
      <c r="A175" s="52"/>
      <c r="B175" s="39"/>
      <c r="C175" s="39"/>
    </row>
    <row r="176" spans="1:3">
      <c r="A176" s="52"/>
      <c r="B176" s="39"/>
      <c r="C176" s="39"/>
    </row>
    <row r="177" spans="1:3">
      <c r="A177" s="52"/>
      <c r="B177" s="39"/>
      <c r="C177" s="39"/>
    </row>
    <row r="178" spans="1:3">
      <c r="A178" s="52"/>
      <c r="B178" s="39"/>
      <c r="C178" s="39"/>
    </row>
    <row r="179" spans="1:3">
      <c r="A179" s="52"/>
      <c r="B179" s="39"/>
      <c r="C179" s="39"/>
    </row>
    <row r="180" spans="1:3">
      <c r="A180" s="52"/>
      <c r="B180" s="39"/>
      <c r="C180" s="39"/>
    </row>
    <row r="181" spans="1:3">
      <c r="A181" s="52"/>
      <c r="B181" s="39"/>
      <c r="C181" s="39"/>
    </row>
    <row r="182" spans="1:3">
      <c r="A182" s="52"/>
      <c r="B182" s="39"/>
      <c r="C182" s="3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A16"/>
  <sheetViews>
    <sheetView workbookViewId="0">
      <selection activeCell="H38" sqref="H38"/>
    </sheetView>
  </sheetViews>
  <sheetFormatPr baseColWidth="10" defaultRowHeight="15" x14ac:dyDescent="0"/>
  <sheetData>
    <row r="1" spans="1:1" s="2" customFormat="1">
      <c r="A1" s="1" t="s">
        <v>0</v>
      </c>
    </row>
    <row r="2" spans="1:1" s="2" customFormat="1"/>
    <row r="3" spans="1:1" s="2" customFormat="1">
      <c r="A3" s="1" t="s">
        <v>1</v>
      </c>
    </row>
    <row r="4" spans="1:1" s="2" customFormat="1">
      <c r="A4" s="3" t="s">
        <v>2</v>
      </c>
    </row>
    <row r="5" spans="1:1" s="2" customFormat="1"/>
    <row r="6" spans="1:1" s="2" customFormat="1">
      <c r="A6" s="1" t="s">
        <v>3</v>
      </c>
    </row>
    <row r="7" spans="1:1" s="2" customFormat="1"/>
    <row r="8" spans="1:1" s="2" customFormat="1">
      <c r="A8" s="1" t="s">
        <v>4</v>
      </c>
    </row>
    <row r="9" spans="1:1" s="2" customFormat="1">
      <c r="A9" s="3" t="s">
        <v>5</v>
      </c>
    </row>
    <row r="10" spans="1:1" s="2" customFormat="1"/>
    <row r="11" spans="1:1" s="2" customFormat="1">
      <c r="A11" s="1" t="s">
        <v>6</v>
      </c>
    </row>
    <row r="12" spans="1:1" s="2" customFormat="1">
      <c r="A12" s="3" t="s">
        <v>7</v>
      </c>
    </row>
    <row r="13" spans="1:1" s="2" customFormat="1"/>
    <row r="14" spans="1:1" s="2" customFormat="1">
      <c r="A14" s="3" t="s">
        <v>8</v>
      </c>
    </row>
    <row r="15" spans="1:1" s="2" customFormat="1"/>
    <row r="16" spans="1:1" s="2" customFormat="1">
      <c r="A16" s="1" t="s"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9"/>
  <sheetViews>
    <sheetView workbookViewId="0">
      <selection activeCell="I3" sqref="I3"/>
    </sheetView>
  </sheetViews>
  <sheetFormatPr baseColWidth="10" defaultRowHeight="15" x14ac:dyDescent="0"/>
  <cols>
    <col min="1" max="16384" width="10.83203125" style="28"/>
  </cols>
  <sheetData>
    <row r="1" spans="1:23" ht="60">
      <c r="A1" s="23" t="s">
        <v>273</v>
      </c>
      <c r="B1" s="24" t="s">
        <v>274</v>
      </c>
      <c r="C1" s="25" t="s">
        <v>275</v>
      </c>
      <c r="D1" s="24" t="s">
        <v>276</v>
      </c>
      <c r="E1" s="24" t="s">
        <v>277</v>
      </c>
      <c r="F1" s="26" t="s">
        <v>278</v>
      </c>
      <c r="G1" s="26" t="s">
        <v>279</v>
      </c>
      <c r="H1" s="26" t="s">
        <v>280</v>
      </c>
      <c r="I1" s="26" t="s">
        <v>281</v>
      </c>
      <c r="J1" s="26" t="s">
        <v>282</v>
      </c>
      <c r="K1" s="26" t="s">
        <v>283</v>
      </c>
      <c r="L1" s="26" t="s">
        <v>284</v>
      </c>
      <c r="M1" s="26" t="s">
        <v>285</v>
      </c>
      <c r="N1" s="27" t="s">
        <v>286</v>
      </c>
      <c r="O1" s="27" t="s">
        <v>287</v>
      </c>
      <c r="P1" s="27" t="s">
        <v>288</v>
      </c>
      <c r="Q1" s="26" t="s">
        <v>289</v>
      </c>
      <c r="R1" s="26" t="s">
        <v>290</v>
      </c>
      <c r="S1" s="26" t="s">
        <v>291</v>
      </c>
      <c r="T1" s="26" t="s">
        <v>292</v>
      </c>
      <c r="U1" s="23" t="s">
        <v>293</v>
      </c>
      <c r="V1" s="23" t="s">
        <v>294</v>
      </c>
      <c r="W1" s="23" t="s">
        <v>295</v>
      </c>
    </row>
    <row r="2" spans="1:23">
      <c r="A2" s="29" t="s">
        <v>209</v>
      </c>
      <c r="B2" s="30" t="s">
        <v>296</v>
      </c>
      <c r="C2" s="30" t="s">
        <v>297</v>
      </c>
      <c r="D2" s="30" t="s">
        <v>298</v>
      </c>
      <c r="E2" s="30"/>
      <c r="F2" s="31">
        <v>63.35</v>
      </c>
      <c r="G2" s="31"/>
      <c r="H2" s="31">
        <f>F2+F3</f>
        <v>141.34</v>
      </c>
      <c r="I2" s="31">
        <f>H2-('incu-raw'!$G$647*2)</f>
        <v>141.34</v>
      </c>
      <c r="J2" s="31">
        <v>119.28</v>
      </c>
      <c r="K2" s="31">
        <f t="shared" ref="K2:K65" si="0">I2-J2</f>
        <v>22.060000000000002</v>
      </c>
      <c r="L2" s="31">
        <f>J2*(U2/S2)</f>
        <v>50.263443850267379</v>
      </c>
      <c r="M2" s="31">
        <v>10.24</v>
      </c>
      <c r="N2" s="32">
        <f>M2/100</f>
        <v>0.1024</v>
      </c>
      <c r="O2" s="32">
        <f>M2*(U2/S2)</f>
        <v>4.31503743315508</v>
      </c>
      <c r="P2" s="32">
        <f>O2/100</f>
        <v>4.3150374331550799E-2</v>
      </c>
      <c r="Q2" s="31">
        <v>1.65</v>
      </c>
      <c r="R2" s="31">
        <v>11</v>
      </c>
      <c r="S2" s="31">
        <f>R2-Q2</f>
        <v>9.35</v>
      </c>
      <c r="T2" s="31">
        <v>5.59</v>
      </c>
      <c r="U2" s="31">
        <f>T2-Q2</f>
        <v>3.94</v>
      </c>
      <c r="V2" s="31">
        <f>S2-U2</f>
        <v>5.41</v>
      </c>
      <c r="W2" s="31">
        <f t="shared" ref="W2:W65" si="1">(S2-U2)/U2*100</f>
        <v>137.30964467005074</v>
      </c>
    </row>
    <row r="3" spans="1:23">
      <c r="A3" s="29" t="s">
        <v>209</v>
      </c>
      <c r="B3" s="30" t="s">
        <v>299</v>
      </c>
      <c r="C3" s="30" t="s">
        <v>297</v>
      </c>
      <c r="D3" s="30" t="s">
        <v>298</v>
      </c>
      <c r="E3" s="30"/>
      <c r="F3" s="31">
        <v>77.989999999999995</v>
      </c>
      <c r="G3" s="31"/>
      <c r="H3" s="31"/>
      <c r="I3" s="31">
        <f>H3-('incu-raw'!$G$647*2)</f>
        <v>0</v>
      </c>
      <c r="J3" s="33"/>
      <c r="K3" s="31">
        <f t="shared" si="0"/>
        <v>0</v>
      </c>
      <c r="L3" s="31"/>
      <c r="M3" s="33"/>
      <c r="N3" s="32"/>
      <c r="O3" s="32"/>
      <c r="P3" s="32"/>
      <c r="Q3" s="33"/>
      <c r="R3" s="33"/>
      <c r="S3" s="31"/>
      <c r="T3" s="33"/>
      <c r="U3" s="31"/>
      <c r="V3" s="31"/>
      <c r="W3" s="31" t="e">
        <f t="shared" si="1"/>
        <v>#DIV/0!</v>
      </c>
    </row>
    <row r="4" spans="1:23">
      <c r="A4" s="29" t="s">
        <v>300</v>
      </c>
      <c r="B4" s="29" t="s">
        <v>296</v>
      </c>
      <c r="C4" s="30" t="s">
        <v>297</v>
      </c>
      <c r="D4" s="29" t="s">
        <v>301</v>
      </c>
      <c r="E4" s="29"/>
      <c r="F4" s="31">
        <v>241.28</v>
      </c>
      <c r="G4" s="31"/>
      <c r="H4" s="31">
        <f>F4+F5</f>
        <v>492.84000000000003</v>
      </c>
      <c r="I4" s="31">
        <f>H4-('incu-raw'!$G$647*2)</f>
        <v>492.84000000000003</v>
      </c>
      <c r="J4" s="31">
        <v>305.43</v>
      </c>
      <c r="K4" s="31">
        <f t="shared" si="0"/>
        <v>187.41000000000003</v>
      </c>
      <c r="L4" s="31">
        <f>J4*(U4/S4)</f>
        <v>229.1516269430052</v>
      </c>
      <c r="M4" s="31">
        <v>11.7</v>
      </c>
      <c r="N4" s="32">
        <f>M4/100</f>
        <v>0.11699999999999999</v>
      </c>
      <c r="O4" s="32">
        <f>M4*(U4/S4)</f>
        <v>8.7780310880829013</v>
      </c>
      <c r="P4" s="32">
        <f>O4/100</f>
        <v>8.7780310880829007E-2</v>
      </c>
      <c r="Q4" s="31">
        <v>1.88</v>
      </c>
      <c r="R4" s="31">
        <v>11.53</v>
      </c>
      <c r="S4" s="31">
        <f>R4-Q4</f>
        <v>9.6499999999999986</v>
      </c>
      <c r="T4" s="31">
        <v>9.1199999999999992</v>
      </c>
      <c r="U4" s="31">
        <f>T4-Q4</f>
        <v>7.2399999999999993</v>
      </c>
      <c r="V4" s="31">
        <f>S4-U4</f>
        <v>2.4099999999999993</v>
      </c>
      <c r="W4" s="31">
        <f t="shared" si="1"/>
        <v>33.287292817679557</v>
      </c>
    </row>
    <row r="5" spans="1:23">
      <c r="A5" s="29" t="s">
        <v>209</v>
      </c>
      <c r="B5" s="30" t="s">
        <v>299</v>
      </c>
      <c r="C5" s="30" t="s">
        <v>297</v>
      </c>
      <c r="D5" s="29" t="s">
        <v>301</v>
      </c>
      <c r="E5" s="29"/>
      <c r="F5" s="31">
        <v>251.56</v>
      </c>
      <c r="G5" s="31"/>
      <c r="H5" s="31"/>
      <c r="I5" s="31">
        <f>H5-('incu-raw'!$G$647*2)</f>
        <v>0</v>
      </c>
      <c r="J5" s="33"/>
      <c r="K5" s="31">
        <f t="shared" si="0"/>
        <v>0</v>
      </c>
      <c r="L5" s="31"/>
      <c r="M5" s="33"/>
      <c r="N5" s="32"/>
      <c r="O5" s="32"/>
      <c r="P5" s="32"/>
      <c r="Q5" s="33"/>
      <c r="R5" s="33"/>
      <c r="S5" s="31"/>
      <c r="T5" s="33"/>
      <c r="U5" s="31"/>
      <c r="V5" s="31"/>
      <c r="W5" s="31" t="e">
        <f t="shared" si="1"/>
        <v>#DIV/0!</v>
      </c>
    </row>
    <row r="6" spans="1:23">
      <c r="A6" s="29" t="s">
        <v>213</v>
      </c>
      <c r="B6" s="30" t="s">
        <v>296</v>
      </c>
      <c r="C6" s="30" t="s">
        <v>297</v>
      </c>
      <c r="D6" s="30" t="s">
        <v>298</v>
      </c>
      <c r="E6" s="30"/>
      <c r="F6" s="31">
        <v>91.87</v>
      </c>
      <c r="G6" s="31"/>
      <c r="H6" s="31">
        <f>F6+F7</f>
        <v>162.5</v>
      </c>
      <c r="I6" s="31">
        <f>H6-('incu-raw'!$G$647*2)</f>
        <v>162.5</v>
      </c>
      <c r="J6" s="31">
        <v>110.69</v>
      </c>
      <c r="K6" s="31">
        <f t="shared" si="0"/>
        <v>51.81</v>
      </c>
      <c r="L6" s="31">
        <f>J6*(U6/S6)</f>
        <v>37.730284872298633</v>
      </c>
      <c r="M6" s="31">
        <v>11.49</v>
      </c>
      <c r="N6" s="32">
        <f>M6/100</f>
        <v>0.1149</v>
      </c>
      <c r="O6" s="32">
        <f>M6*(U6/S6)</f>
        <v>3.9165324165029478</v>
      </c>
      <c r="P6" s="32">
        <f>O6/100</f>
        <v>3.9165324165029478E-2</v>
      </c>
      <c r="Q6" s="31">
        <v>1.73</v>
      </c>
      <c r="R6" s="31">
        <v>11.91</v>
      </c>
      <c r="S6" s="31">
        <f t="shared" ref="S6:S69" si="2">R6-Q6</f>
        <v>10.18</v>
      </c>
      <c r="T6" s="31">
        <v>5.2</v>
      </c>
      <c r="U6" s="31">
        <f t="shared" ref="U6:U69" si="3">T6-Q6</f>
        <v>3.47</v>
      </c>
      <c r="V6" s="31">
        <f t="shared" ref="V6:V69" si="4">S6-U6</f>
        <v>6.7099999999999991</v>
      </c>
      <c r="W6" s="31">
        <f t="shared" si="1"/>
        <v>193.37175792507202</v>
      </c>
    </row>
    <row r="7" spans="1:23">
      <c r="A7" s="29" t="s">
        <v>213</v>
      </c>
      <c r="B7" s="30" t="s">
        <v>299</v>
      </c>
      <c r="C7" s="30" t="s">
        <v>297</v>
      </c>
      <c r="D7" s="30" t="s">
        <v>298</v>
      </c>
      <c r="E7" s="30"/>
      <c r="F7" s="31">
        <v>70.63</v>
      </c>
      <c r="G7" s="31"/>
      <c r="H7" s="31"/>
      <c r="I7" s="31">
        <f>H7-('incu-raw'!$G$647*2)</f>
        <v>0</v>
      </c>
      <c r="J7" s="33"/>
      <c r="K7" s="31">
        <f t="shared" si="0"/>
        <v>0</v>
      </c>
      <c r="L7" s="31"/>
      <c r="M7" s="33"/>
      <c r="N7" s="32"/>
      <c r="O7" s="32"/>
      <c r="P7" s="32"/>
      <c r="Q7" s="33"/>
      <c r="R7" s="33"/>
      <c r="S7" s="31">
        <f t="shared" si="2"/>
        <v>0</v>
      </c>
      <c r="T7" s="33"/>
      <c r="U7" s="31">
        <f t="shared" si="3"/>
        <v>0</v>
      </c>
      <c r="V7" s="31">
        <f t="shared" si="4"/>
        <v>0</v>
      </c>
      <c r="W7" s="31" t="e">
        <f t="shared" si="1"/>
        <v>#DIV/0!</v>
      </c>
    </row>
    <row r="8" spans="1:23">
      <c r="A8" s="29" t="s">
        <v>213</v>
      </c>
      <c r="B8" s="29" t="s">
        <v>296</v>
      </c>
      <c r="C8" s="30" t="s">
        <v>297</v>
      </c>
      <c r="D8" s="29" t="s">
        <v>301</v>
      </c>
      <c r="E8" s="29"/>
      <c r="F8" s="31">
        <v>270.63</v>
      </c>
      <c r="G8" s="31"/>
      <c r="H8" s="31">
        <f>F8+F9</f>
        <v>468.47</v>
      </c>
      <c r="I8" s="31">
        <f>H8-('incu-raw'!$G$647*2)</f>
        <v>468.47</v>
      </c>
      <c r="J8" s="31">
        <v>152.06</v>
      </c>
      <c r="K8" s="31">
        <f t="shared" si="0"/>
        <v>316.41000000000003</v>
      </c>
      <c r="L8" s="31">
        <f>J8*(U8/S8)</f>
        <v>110.28189898989901</v>
      </c>
      <c r="M8" s="31">
        <v>10.35</v>
      </c>
      <c r="N8" s="32">
        <f>M8/100</f>
        <v>0.10349999999999999</v>
      </c>
      <c r="O8" s="32">
        <f>M8*(U8/S8)</f>
        <v>7.5063636363636377</v>
      </c>
      <c r="P8" s="32">
        <f>O8/100</f>
        <v>7.5063636363636374E-2</v>
      </c>
      <c r="Q8" s="31">
        <v>2.0299999999999998</v>
      </c>
      <c r="R8" s="31">
        <v>11.93</v>
      </c>
      <c r="S8" s="31">
        <f t="shared" si="2"/>
        <v>9.9</v>
      </c>
      <c r="T8" s="31">
        <v>9.2100000000000009</v>
      </c>
      <c r="U8" s="31">
        <f t="shared" si="3"/>
        <v>7.1800000000000015</v>
      </c>
      <c r="V8" s="31">
        <f t="shared" si="4"/>
        <v>2.7199999999999989</v>
      </c>
      <c r="W8" s="31">
        <f t="shared" si="1"/>
        <v>37.883008356545936</v>
      </c>
    </row>
    <row r="9" spans="1:23">
      <c r="A9" s="29" t="s">
        <v>213</v>
      </c>
      <c r="B9" s="30" t="s">
        <v>299</v>
      </c>
      <c r="C9" s="30" t="s">
        <v>297</v>
      </c>
      <c r="D9" s="29" t="s">
        <v>301</v>
      </c>
      <c r="E9" s="29"/>
      <c r="F9" s="31">
        <v>197.84</v>
      </c>
      <c r="G9" s="31"/>
      <c r="H9" s="31"/>
      <c r="I9" s="31">
        <f>H9-('incu-raw'!$G$647*2)</f>
        <v>0</v>
      </c>
      <c r="J9" s="33"/>
      <c r="K9" s="31">
        <f t="shared" si="0"/>
        <v>0</v>
      </c>
      <c r="L9" s="31"/>
      <c r="M9" s="33"/>
      <c r="N9" s="32"/>
      <c r="O9" s="32"/>
      <c r="P9" s="32"/>
      <c r="Q9" s="33"/>
      <c r="R9" s="33"/>
      <c r="S9" s="31">
        <f t="shared" si="2"/>
        <v>0</v>
      </c>
      <c r="T9" s="33"/>
      <c r="U9" s="31">
        <f t="shared" si="3"/>
        <v>0</v>
      </c>
      <c r="V9" s="31">
        <f t="shared" si="4"/>
        <v>0</v>
      </c>
      <c r="W9" s="31" t="e">
        <f t="shared" si="1"/>
        <v>#DIV/0!</v>
      </c>
    </row>
    <row r="10" spans="1:23">
      <c r="A10" s="29" t="s">
        <v>217</v>
      </c>
      <c r="B10" s="30" t="s">
        <v>296</v>
      </c>
      <c r="C10" s="30" t="s">
        <v>297</v>
      </c>
      <c r="D10" s="30" t="s">
        <v>298</v>
      </c>
      <c r="E10" s="30"/>
      <c r="F10" s="31">
        <v>235.96</v>
      </c>
      <c r="G10" s="31"/>
      <c r="H10" s="31">
        <f>F10+F11</f>
        <v>358.95</v>
      </c>
      <c r="I10" s="31">
        <f>H10-('incu-raw'!$G$647*2)</f>
        <v>358.95</v>
      </c>
      <c r="J10" s="31">
        <v>244.31</v>
      </c>
      <c r="K10" s="31">
        <f t="shared" si="0"/>
        <v>114.63999999999999</v>
      </c>
      <c r="L10" s="31">
        <f>J10*(U10/S10)</f>
        <v>68.719829829829834</v>
      </c>
      <c r="M10" s="31">
        <v>11.32</v>
      </c>
      <c r="N10" s="32">
        <f>M10/100</f>
        <v>0.11320000000000001</v>
      </c>
      <c r="O10" s="32">
        <f>M10*(U10/S10)</f>
        <v>3.184104104104104</v>
      </c>
      <c r="P10" s="32">
        <f>O10/100</f>
        <v>3.1841041041041039E-2</v>
      </c>
      <c r="Q10" s="31">
        <v>1.9</v>
      </c>
      <c r="R10" s="31">
        <v>11.89</v>
      </c>
      <c r="S10" s="31">
        <f t="shared" si="2"/>
        <v>9.99</v>
      </c>
      <c r="T10" s="31">
        <v>4.71</v>
      </c>
      <c r="U10" s="31">
        <f t="shared" si="3"/>
        <v>2.81</v>
      </c>
      <c r="V10" s="31">
        <f t="shared" si="4"/>
        <v>7.18</v>
      </c>
      <c r="W10" s="31">
        <f t="shared" si="1"/>
        <v>255.51601423487546</v>
      </c>
    </row>
    <row r="11" spans="1:23">
      <c r="A11" s="29" t="s">
        <v>217</v>
      </c>
      <c r="B11" s="30" t="s">
        <v>299</v>
      </c>
      <c r="C11" s="30" t="s">
        <v>297</v>
      </c>
      <c r="D11" s="30" t="s">
        <v>298</v>
      </c>
      <c r="E11" s="30"/>
      <c r="F11" s="31">
        <v>122.99</v>
      </c>
      <c r="G11" s="31"/>
      <c r="H11" s="31"/>
      <c r="I11" s="31">
        <f>H10-('incu-raw'!$G$647*2)</f>
        <v>358.95</v>
      </c>
      <c r="J11" s="33"/>
      <c r="K11" s="31">
        <f t="shared" si="0"/>
        <v>358.95</v>
      </c>
      <c r="L11" s="31"/>
      <c r="M11" s="33"/>
      <c r="N11" s="32"/>
      <c r="O11" s="32"/>
      <c r="P11" s="32"/>
      <c r="Q11" s="33"/>
      <c r="R11" s="33"/>
      <c r="S11" s="31">
        <f t="shared" si="2"/>
        <v>0</v>
      </c>
      <c r="T11" s="33"/>
      <c r="U11" s="31">
        <f t="shared" si="3"/>
        <v>0</v>
      </c>
      <c r="V11" s="31">
        <f t="shared" si="4"/>
        <v>0</v>
      </c>
      <c r="W11" s="31" t="e">
        <f t="shared" si="1"/>
        <v>#DIV/0!</v>
      </c>
    </row>
    <row r="12" spans="1:23">
      <c r="A12" s="29" t="s">
        <v>217</v>
      </c>
      <c r="B12" s="29" t="s">
        <v>296</v>
      </c>
      <c r="C12" s="30" t="s">
        <v>297</v>
      </c>
      <c r="D12" s="29" t="s">
        <v>301</v>
      </c>
      <c r="E12" s="29"/>
      <c r="F12" s="31">
        <v>113.58</v>
      </c>
      <c r="G12" s="31"/>
      <c r="H12" s="31">
        <f>F12+F13</f>
        <v>398.9</v>
      </c>
      <c r="I12" s="31">
        <f>H12-('incu-raw'!$G$647*2)</f>
        <v>398.9</v>
      </c>
      <c r="J12" s="31">
        <v>213.5</v>
      </c>
      <c r="K12" s="31">
        <f t="shared" si="0"/>
        <v>185.39999999999998</v>
      </c>
      <c r="L12" s="31">
        <f>J12*(U12/S12)</f>
        <v>153.46676891615542</v>
      </c>
      <c r="M12" s="31">
        <v>11.91</v>
      </c>
      <c r="N12" s="32">
        <f>M12/100</f>
        <v>0.1191</v>
      </c>
      <c r="O12" s="32">
        <f>M12*(U12/S12)</f>
        <v>8.5610736196319017</v>
      </c>
      <c r="P12" s="32">
        <f>O12/100</f>
        <v>8.5610736196319023E-2</v>
      </c>
      <c r="Q12" s="31">
        <v>1.87</v>
      </c>
      <c r="R12" s="31">
        <v>11.65</v>
      </c>
      <c r="S12" s="31">
        <f t="shared" si="2"/>
        <v>9.7800000000000011</v>
      </c>
      <c r="T12" s="31">
        <v>8.9</v>
      </c>
      <c r="U12" s="31">
        <f t="shared" si="3"/>
        <v>7.03</v>
      </c>
      <c r="V12" s="31">
        <f t="shared" si="4"/>
        <v>2.7500000000000009</v>
      </c>
      <c r="W12" s="31">
        <f t="shared" si="1"/>
        <v>39.118065433854923</v>
      </c>
    </row>
    <row r="13" spans="1:23">
      <c r="A13" s="29" t="s">
        <v>217</v>
      </c>
      <c r="B13" s="30" t="s">
        <v>299</v>
      </c>
      <c r="C13" s="30" t="s">
        <v>297</v>
      </c>
      <c r="D13" s="29" t="s">
        <v>301</v>
      </c>
      <c r="E13" s="29"/>
      <c r="F13" s="31">
        <v>285.32</v>
      </c>
      <c r="G13" s="31"/>
      <c r="H13" s="31"/>
      <c r="I13" s="31">
        <f>H13-('incu-raw'!$G$647*2)</f>
        <v>0</v>
      </c>
      <c r="J13" s="33"/>
      <c r="K13" s="31">
        <f t="shared" si="0"/>
        <v>0</v>
      </c>
      <c r="L13" s="31"/>
      <c r="M13" s="33"/>
      <c r="N13" s="32"/>
      <c r="O13" s="32"/>
      <c r="P13" s="32"/>
      <c r="Q13" s="33"/>
      <c r="R13" s="33"/>
      <c r="S13" s="31">
        <f t="shared" si="2"/>
        <v>0</v>
      </c>
      <c r="T13" s="33"/>
      <c r="U13" s="31">
        <f t="shared" si="3"/>
        <v>0</v>
      </c>
      <c r="V13" s="31">
        <f t="shared" si="4"/>
        <v>0</v>
      </c>
      <c r="W13" s="31" t="e">
        <f t="shared" si="1"/>
        <v>#DIV/0!</v>
      </c>
    </row>
    <row r="14" spans="1:23">
      <c r="A14" s="29" t="s">
        <v>221</v>
      </c>
      <c r="B14" s="30" t="s">
        <v>296</v>
      </c>
      <c r="C14" s="30" t="s">
        <v>297</v>
      </c>
      <c r="D14" s="30" t="s">
        <v>298</v>
      </c>
      <c r="E14" s="30"/>
      <c r="F14" s="31">
        <v>77.13</v>
      </c>
      <c r="G14" s="31"/>
      <c r="H14" s="31">
        <f>F14+F15</f>
        <v>151.79</v>
      </c>
      <c r="I14" s="31">
        <f>H14-('incu-raw'!$G$647*2)</f>
        <v>151.79</v>
      </c>
      <c r="J14" s="31">
        <v>104.78</v>
      </c>
      <c r="K14" s="31">
        <f t="shared" si="0"/>
        <v>47.009999999999991</v>
      </c>
      <c r="L14" s="31">
        <f>J14*(U14/S14)</f>
        <v>29.844458204334362</v>
      </c>
      <c r="M14" s="31">
        <v>11.04</v>
      </c>
      <c r="N14" s="32">
        <f>M14/100</f>
        <v>0.1104</v>
      </c>
      <c r="O14" s="32">
        <f>M14*(U14/S14)</f>
        <v>3.1445201238390084</v>
      </c>
      <c r="P14" s="32">
        <f>O14/100</f>
        <v>3.1445201238390084E-2</v>
      </c>
      <c r="Q14" s="31">
        <v>1.86</v>
      </c>
      <c r="R14" s="31">
        <v>11.55</v>
      </c>
      <c r="S14" s="31">
        <f t="shared" si="2"/>
        <v>9.6900000000000013</v>
      </c>
      <c r="T14" s="31">
        <v>4.62</v>
      </c>
      <c r="U14" s="31">
        <f t="shared" si="3"/>
        <v>2.76</v>
      </c>
      <c r="V14" s="31">
        <f t="shared" si="4"/>
        <v>6.9300000000000015</v>
      </c>
      <c r="W14" s="31">
        <f t="shared" si="1"/>
        <v>251.08695652173921</v>
      </c>
    </row>
    <row r="15" spans="1:23">
      <c r="A15" s="29" t="s">
        <v>221</v>
      </c>
      <c r="B15" s="30" t="s">
        <v>299</v>
      </c>
      <c r="C15" s="30" t="s">
        <v>297</v>
      </c>
      <c r="D15" s="30" t="s">
        <v>298</v>
      </c>
      <c r="E15" s="30"/>
      <c r="F15" s="31">
        <v>74.66</v>
      </c>
      <c r="G15" s="31"/>
      <c r="H15" s="31"/>
      <c r="I15" s="31">
        <f>H15-('incu-raw'!$G$647*2)</f>
        <v>0</v>
      </c>
      <c r="J15" s="33"/>
      <c r="K15" s="31">
        <f t="shared" si="0"/>
        <v>0</v>
      </c>
      <c r="L15" s="31"/>
      <c r="M15" s="33"/>
      <c r="N15" s="32"/>
      <c r="O15" s="32"/>
      <c r="P15" s="32"/>
      <c r="Q15" s="33"/>
      <c r="R15" s="33"/>
      <c r="S15" s="31">
        <f t="shared" si="2"/>
        <v>0</v>
      </c>
      <c r="T15" s="33"/>
      <c r="U15" s="31">
        <f t="shared" si="3"/>
        <v>0</v>
      </c>
      <c r="V15" s="31">
        <f t="shared" si="4"/>
        <v>0</v>
      </c>
      <c r="W15" s="31" t="e">
        <f t="shared" si="1"/>
        <v>#DIV/0!</v>
      </c>
    </row>
    <row r="16" spans="1:23">
      <c r="A16" s="29" t="s">
        <v>221</v>
      </c>
      <c r="B16" s="29" t="s">
        <v>296</v>
      </c>
      <c r="C16" s="30" t="s">
        <v>297</v>
      </c>
      <c r="D16" s="29" t="s">
        <v>301</v>
      </c>
      <c r="E16" s="29"/>
      <c r="F16" s="31">
        <v>281.48</v>
      </c>
      <c r="G16" s="31"/>
      <c r="H16" s="31">
        <f>F16+F17</f>
        <v>702.25</v>
      </c>
      <c r="I16" s="31">
        <f>H16-('incu-raw'!$G$647*2)</f>
        <v>702.25</v>
      </c>
      <c r="J16" s="31">
        <v>249.56</v>
      </c>
      <c r="K16" s="31">
        <f t="shared" si="0"/>
        <v>452.69</v>
      </c>
      <c r="L16" s="31">
        <f>J16*(U16/S16)</f>
        <v>178.37141025641026</v>
      </c>
      <c r="M16" s="31">
        <v>10.050000000000001</v>
      </c>
      <c r="N16" s="32">
        <f>M16/100</f>
        <v>0.10050000000000001</v>
      </c>
      <c r="O16" s="32">
        <f>M16*(U16/S16)</f>
        <v>7.1831730769230777</v>
      </c>
      <c r="P16" s="32">
        <f>O16/100</f>
        <v>7.1831730769230773E-2</v>
      </c>
      <c r="Q16" s="31">
        <v>1.92</v>
      </c>
      <c r="R16" s="31">
        <v>11.28</v>
      </c>
      <c r="S16" s="31">
        <f t="shared" si="2"/>
        <v>9.36</v>
      </c>
      <c r="T16" s="31">
        <v>8.61</v>
      </c>
      <c r="U16" s="31">
        <f t="shared" si="3"/>
        <v>6.6899999999999995</v>
      </c>
      <c r="V16" s="31">
        <f t="shared" si="4"/>
        <v>2.67</v>
      </c>
      <c r="W16" s="31">
        <f t="shared" si="1"/>
        <v>39.910313901345297</v>
      </c>
    </row>
    <row r="17" spans="1:23">
      <c r="A17" s="29" t="s">
        <v>221</v>
      </c>
      <c r="B17" s="30" t="s">
        <v>299</v>
      </c>
      <c r="C17" s="30" t="s">
        <v>297</v>
      </c>
      <c r="D17" s="29" t="s">
        <v>301</v>
      </c>
      <c r="E17" s="29"/>
      <c r="F17" s="31">
        <v>420.77</v>
      </c>
      <c r="G17" s="31"/>
      <c r="H17" s="31"/>
      <c r="I17" s="31">
        <f>H17-('incu-raw'!$G$647*2)</f>
        <v>0</v>
      </c>
      <c r="J17" s="33"/>
      <c r="K17" s="31">
        <f t="shared" si="0"/>
        <v>0</v>
      </c>
      <c r="L17" s="31"/>
      <c r="M17" s="33"/>
      <c r="N17" s="32"/>
      <c r="O17" s="32"/>
      <c r="P17" s="32"/>
      <c r="Q17" s="33"/>
      <c r="R17" s="33"/>
      <c r="S17" s="31">
        <f t="shared" si="2"/>
        <v>0</v>
      </c>
      <c r="T17" s="33"/>
      <c r="U17" s="31">
        <f t="shared" si="3"/>
        <v>0</v>
      </c>
      <c r="V17" s="31">
        <f t="shared" si="4"/>
        <v>0</v>
      </c>
      <c r="W17" s="31" t="e">
        <f t="shared" si="1"/>
        <v>#DIV/0!</v>
      </c>
    </row>
    <row r="18" spans="1:23">
      <c r="A18" s="29" t="s">
        <v>225</v>
      </c>
      <c r="B18" s="30" t="s">
        <v>296</v>
      </c>
      <c r="C18" s="30" t="s">
        <v>297</v>
      </c>
      <c r="D18" s="30" t="s">
        <v>298</v>
      </c>
      <c r="E18" s="30"/>
      <c r="F18" s="31">
        <v>109.65</v>
      </c>
      <c r="G18" s="31"/>
      <c r="H18" s="31"/>
      <c r="I18" s="31">
        <f>H18-('incu-raw'!$G$647*2)</f>
        <v>0</v>
      </c>
      <c r="J18" s="31">
        <v>173.17</v>
      </c>
      <c r="K18" s="31">
        <f t="shared" si="0"/>
        <v>-173.17</v>
      </c>
      <c r="L18" s="31">
        <f>J18*(U18/S18)</f>
        <v>61.476243550051578</v>
      </c>
      <c r="M18" s="31">
        <v>11.13</v>
      </c>
      <c r="N18" s="32">
        <f>M18/100</f>
        <v>0.11130000000000001</v>
      </c>
      <c r="O18" s="32">
        <f>M18*(U18/S18)</f>
        <v>3.9512074303405562</v>
      </c>
      <c r="P18" s="32">
        <f>O18/100</f>
        <v>3.9512074303405559E-2</v>
      </c>
      <c r="Q18" s="31">
        <v>1.86</v>
      </c>
      <c r="R18" s="31">
        <v>11.55</v>
      </c>
      <c r="S18" s="31">
        <f t="shared" si="2"/>
        <v>9.6900000000000013</v>
      </c>
      <c r="T18" s="31">
        <v>5.3</v>
      </c>
      <c r="U18" s="31">
        <f t="shared" si="3"/>
        <v>3.4399999999999995</v>
      </c>
      <c r="V18" s="31">
        <f t="shared" si="4"/>
        <v>6.2500000000000018</v>
      </c>
      <c r="W18" s="31">
        <f t="shared" si="1"/>
        <v>181.68604651162798</v>
      </c>
    </row>
    <row r="19" spans="1:23">
      <c r="A19" s="29" t="s">
        <v>225</v>
      </c>
      <c r="B19" s="30" t="s">
        <v>299</v>
      </c>
      <c r="C19" s="30" t="s">
        <v>297</v>
      </c>
      <c r="D19" s="30" t="s">
        <v>298</v>
      </c>
      <c r="E19" s="30"/>
      <c r="F19" s="31">
        <v>106.02</v>
      </c>
      <c r="G19" s="31"/>
      <c r="H19" s="31">
        <f>F19+F20</f>
        <v>289.88</v>
      </c>
      <c r="I19" s="31">
        <f>H19-('incu-raw'!$G$647*2)</f>
        <v>289.88</v>
      </c>
      <c r="J19" s="33"/>
      <c r="K19" s="31">
        <f t="shared" si="0"/>
        <v>289.88</v>
      </c>
      <c r="L19" s="31"/>
      <c r="M19" s="33"/>
      <c r="N19" s="32"/>
      <c r="O19" s="32"/>
      <c r="P19" s="32"/>
      <c r="Q19" s="33"/>
      <c r="R19" s="33"/>
      <c r="S19" s="31">
        <f t="shared" si="2"/>
        <v>0</v>
      </c>
      <c r="T19" s="33"/>
      <c r="U19" s="31">
        <f t="shared" si="3"/>
        <v>0</v>
      </c>
      <c r="V19" s="31">
        <f t="shared" si="4"/>
        <v>0</v>
      </c>
      <c r="W19" s="31" t="e">
        <f t="shared" si="1"/>
        <v>#DIV/0!</v>
      </c>
    </row>
    <row r="20" spans="1:23">
      <c r="A20" s="29" t="s">
        <v>225</v>
      </c>
      <c r="B20" s="29" t="s">
        <v>296</v>
      </c>
      <c r="C20" s="30" t="s">
        <v>297</v>
      </c>
      <c r="D20" s="29" t="s">
        <v>301</v>
      </c>
      <c r="E20" s="29"/>
      <c r="F20" s="31">
        <v>183.86</v>
      </c>
      <c r="G20" s="31"/>
      <c r="H20" s="31"/>
      <c r="I20" s="31">
        <f>H20-('incu-raw'!$G$647*2)</f>
        <v>0</v>
      </c>
      <c r="J20" s="31">
        <v>169.23</v>
      </c>
      <c r="K20" s="31">
        <f t="shared" si="0"/>
        <v>-169.23</v>
      </c>
      <c r="L20" s="31">
        <f>J20*(U20/S20)</f>
        <v>122.6609968847352</v>
      </c>
      <c r="M20" s="31">
        <v>11.62</v>
      </c>
      <c r="N20" s="32">
        <f>M20/100</f>
        <v>0.1162</v>
      </c>
      <c r="O20" s="32">
        <f>M20*(U20/S20)</f>
        <v>8.4223883696780888</v>
      </c>
      <c r="P20" s="32">
        <f>O20/100</f>
        <v>8.4223883696780882E-2</v>
      </c>
      <c r="Q20" s="31">
        <v>1.94</v>
      </c>
      <c r="R20" s="31">
        <v>11.57</v>
      </c>
      <c r="S20" s="31">
        <f t="shared" si="2"/>
        <v>9.6300000000000008</v>
      </c>
      <c r="T20" s="31">
        <v>8.92</v>
      </c>
      <c r="U20" s="31">
        <f t="shared" si="3"/>
        <v>6.98</v>
      </c>
      <c r="V20" s="31">
        <f t="shared" si="4"/>
        <v>2.6500000000000004</v>
      </c>
      <c r="W20" s="31">
        <f t="shared" si="1"/>
        <v>37.965616045845273</v>
      </c>
    </row>
    <row r="21" spans="1:23">
      <c r="A21" s="29" t="s">
        <v>225</v>
      </c>
      <c r="B21" s="30" t="s">
        <v>299</v>
      </c>
      <c r="C21" s="30" t="s">
        <v>297</v>
      </c>
      <c r="D21" s="29" t="s">
        <v>301</v>
      </c>
      <c r="E21" s="29"/>
      <c r="F21" s="31">
        <v>199.01</v>
      </c>
      <c r="G21" s="31"/>
      <c r="H21" s="31">
        <f>F21+F22</f>
        <v>297.01</v>
      </c>
      <c r="I21" s="31">
        <f>H21-('incu-raw'!$G$647*2)</f>
        <v>297.01</v>
      </c>
      <c r="J21" s="33"/>
      <c r="K21" s="31">
        <f t="shared" si="0"/>
        <v>297.01</v>
      </c>
      <c r="L21" s="31"/>
      <c r="M21" s="33"/>
      <c r="N21" s="32"/>
      <c r="O21" s="32"/>
      <c r="P21" s="32"/>
      <c r="Q21" s="33"/>
      <c r="R21" s="33"/>
      <c r="S21" s="31">
        <f t="shared" si="2"/>
        <v>0</v>
      </c>
      <c r="T21" s="33"/>
      <c r="U21" s="31">
        <f t="shared" si="3"/>
        <v>0</v>
      </c>
      <c r="V21" s="31">
        <f t="shared" si="4"/>
        <v>0</v>
      </c>
      <c r="W21" s="31" t="e">
        <f t="shared" si="1"/>
        <v>#DIV/0!</v>
      </c>
    </row>
    <row r="22" spans="1:23">
      <c r="A22" s="29" t="s">
        <v>229</v>
      </c>
      <c r="B22" s="30" t="s">
        <v>296</v>
      </c>
      <c r="C22" s="30" t="s">
        <v>297</v>
      </c>
      <c r="D22" s="30" t="s">
        <v>298</v>
      </c>
      <c r="E22" s="30"/>
      <c r="F22" s="31">
        <v>98</v>
      </c>
      <c r="G22" s="31"/>
      <c r="H22" s="31"/>
      <c r="I22" s="31">
        <f>H22-('incu-raw'!$G$647*2)</f>
        <v>0</v>
      </c>
      <c r="J22" s="31">
        <v>104.68</v>
      </c>
      <c r="K22" s="31">
        <f t="shared" si="0"/>
        <v>-104.68</v>
      </c>
      <c r="L22" s="31">
        <f>J22*(U22/S22)</f>
        <v>33.56152671755725</v>
      </c>
      <c r="M22" s="31">
        <v>11.39</v>
      </c>
      <c r="N22" s="32">
        <f>M22/100</f>
        <v>0.1139</v>
      </c>
      <c r="O22" s="32">
        <f>M22*(U22/S22)</f>
        <v>3.6517557251908395</v>
      </c>
      <c r="P22" s="32">
        <f>O22/100</f>
        <v>3.6517557251908396E-2</v>
      </c>
      <c r="Q22" s="31">
        <v>1.94</v>
      </c>
      <c r="R22" s="31">
        <v>11.11</v>
      </c>
      <c r="S22" s="31">
        <f t="shared" si="2"/>
        <v>9.17</v>
      </c>
      <c r="T22" s="31">
        <v>4.88</v>
      </c>
      <c r="U22" s="31">
        <f t="shared" si="3"/>
        <v>2.94</v>
      </c>
      <c r="V22" s="31">
        <f t="shared" si="4"/>
        <v>6.23</v>
      </c>
      <c r="W22" s="31">
        <f t="shared" si="1"/>
        <v>211.9047619047619</v>
      </c>
    </row>
    <row r="23" spans="1:23">
      <c r="A23" s="29" t="s">
        <v>229</v>
      </c>
      <c r="B23" s="30" t="s">
        <v>299</v>
      </c>
      <c r="C23" s="30" t="s">
        <v>297</v>
      </c>
      <c r="D23" s="30" t="s">
        <v>298</v>
      </c>
      <c r="E23" s="30"/>
      <c r="F23" s="31">
        <v>75.38</v>
      </c>
      <c r="G23" s="31"/>
      <c r="H23" s="31">
        <f>F23+F24</f>
        <v>307.48</v>
      </c>
      <c r="I23" s="31">
        <f>H23-('incu-raw'!$G$647*2)</f>
        <v>307.48</v>
      </c>
      <c r="J23" s="33"/>
      <c r="K23" s="31">
        <f t="shared" si="0"/>
        <v>307.48</v>
      </c>
      <c r="L23" s="31"/>
      <c r="M23" s="33"/>
      <c r="N23" s="32"/>
      <c r="O23" s="32"/>
      <c r="P23" s="32"/>
      <c r="Q23" s="33"/>
      <c r="R23" s="33"/>
      <c r="S23" s="31">
        <f t="shared" si="2"/>
        <v>0</v>
      </c>
      <c r="T23" s="33"/>
      <c r="U23" s="31">
        <f t="shared" si="3"/>
        <v>0</v>
      </c>
      <c r="V23" s="31">
        <f t="shared" si="4"/>
        <v>0</v>
      </c>
      <c r="W23" s="31" t="e">
        <f t="shared" si="1"/>
        <v>#DIV/0!</v>
      </c>
    </row>
    <row r="24" spans="1:23">
      <c r="A24" s="29" t="s">
        <v>229</v>
      </c>
      <c r="B24" s="29" t="s">
        <v>296</v>
      </c>
      <c r="C24" s="30" t="s">
        <v>297</v>
      </c>
      <c r="D24" s="29" t="s">
        <v>301</v>
      </c>
      <c r="E24" s="29"/>
      <c r="F24" s="31">
        <v>232.1</v>
      </c>
      <c r="G24" s="31"/>
      <c r="H24" s="31">
        <f>F24+F25</f>
        <v>528.11</v>
      </c>
      <c r="I24" s="31">
        <f>H24-('incu-raw'!$G$647*2)</f>
        <v>528.11</v>
      </c>
      <c r="J24" s="31">
        <v>288.86</v>
      </c>
      <c r="K24" s="31">
        <f t="shared" si="0"/>
        <v>239.25</v>
      </c>
      <c r="L24" s="31">
        <f>J24*(U24/S24)</f>
        <v>192.57333333333335</v>
      </c>
      <c r="M24" s="31">
        <v>11.23</v>
      </c>
      <c r="N24" s="32">
        <f>M24/100</f>
        <v>0.11230000000000001</v>
      </c>
      <c r="O24" s="32">
        <f>M24*(U24/S24)</f>
        <v>7.4866666666666681</v>
      </c>
      <c r="P24" s="32">
        <f>O24/100</f>
        <v>7.4866666666666679E-2</v>
      </c>
      <c r="Q24" s="31">
        <v>1.98</v>
      </c>
      <c r="R24" s="31">
        <v>11.61</v>
      </c>
      <c r="S24" s="31">
        <f t="shared" si="2"/>
        <v>9.629999999999999</v>
      </c>
      <c r="T24" s="31">
        <v>8.4</v>
      </c>
      <c r="U24" s="31">
        <f t="shared" si="3"/>
        <v>6.42</v>
      </c>
      <c r="V24" s="31">
        <f t="shared" si="4"/>
        <v>3.2099999999999991</v>
      </c>
      <c r="W24" s="31">
        <f t="shared" si="1"/>
        <v>49.999999999999986</v>
      </c>
    </row>
    <row r="25" spans="1:23">
      <c r="A25" s="29" t="s">
        <v>229</v>
      </c>
      <c r="B25" s="30" t="s">
        <v>299</v>
      </c>
      <c r="C25" s="30" t="s">
        <v>297</v>
      </c>
      <c r="D25" s="29" t="s">
        <v>301</v>
      </c>
      <c r="E25" s="29"/>
      <c r="F25" s="31">
        <v>296.01</v>
      </c>
      <c r="G25" s="31"/>
      <c r="H25" s="31"/>
      <c r="I25" s="31">
        <f>H25-('incu-raw'!$G$647*2)</f>
        <v>0</v>
      </c>
      <c r="J25" s="33"/>
      <c r="K25" s="31">
        <f t="shared" si="0"/>
        <v>0</v>
      </c>
      <c r="L25" s="31"/>
      <c r="M25" s="33"/>
      <c r="N25" s="32"/>
      <c r="O25" s="32"/>
      <c r="P25" s="32"/>
      <c r="Q25" s="33"/>
      <c r="R25" s="33"/>
      <c r="S25" s="31">
        <f t="shared" si="2"/>
        <v>0</v>
      </c>
      <c r="T25" s="33"/>
      <c r="U25" s="31">
        <f t="shared" si="3"/>
        <v>0</v>
      </c>
      <c r="V25" s="31">
        <f t="shared" si="4"/>
        <v>0</v>
      </c>
      <c r="W25" s="31" t="e">
        <f t="shared" si="1"/>
        <v>#DIV/0!</v>
      </c>
    </row>
    <row r="26" spans="1:23">
      <c r="A26" s="29" t="s">
        <v>303</v>
      </c>
      <c r="B26" s="30" t="s">
        <v>296</v>
      </c>
      <c r="C26" s="30" t="s">
        <v>297</v>
      </c>
      <c r="D26" s="30" t="s">
        <v>298</v>
      </c>
      <c r="E26" s="30"/>
      <c r="F26" s="31">
        <v>103.93</v>
      </c>
      <c r="G26" s="31"/>
      <c r="H26" s="31">
        <f>F26+F27</f>
        <v>241.99</v>
      </c>
      <c r="I26" s="31">
        <f>H26-('incu-raw'!$G$647*2)</f>
        <v>241.99</v>
      </c>
      <c r="J26" s="31">
        <v>162.77000000000001</v>
      </c>
      <c r="K26" s="31">
        <f t="shared" si="0"/>
        <v>79.22</v>
      </c>
      <c r="L26" s="31">
        <f>J26*(U26/S26)</f>
        <v>57.619212184873959</v>
      </c>
      <c r="M26" s="31">
        <v>10.38</v>
      </c>
      <c r="N26" s="32">
        <f>M26/100</f>
        <v>0.1038</v>
      </c>
      <c r="O26" s="32">
        <f>M26*(U26/S26)</f>
        <v>3.6744327731092441</v>
      </c>
      <c r="P26" s="32">
        <f>O26/100</f>
        <v>3.6744327731092444E-2</v>
      </c>
      <c r="Q26" s="31">
        <v>1.68</v>
      </c>
      <c r="R26" s="31">
        <v>11.2</v>
      </c>
      <c r="S26" s="31">
        <f t="shared" si="2"/>
        <v>9.52</v>
      </c>
      <c r="T26" s="31">
        <v>5.05</v>
      </c>
      <c r="U26" s="31">
        <f t="shared" si="3"/>
        <v>3.37</v>
      </c>
      <c r="V26" s="31">
        <f t="shared" si="4"/>
        <v>6.1499999999999995</v>
      </c>
      <c r="W26" s="31">
        <f t="shared" si="1"/>
        <v>182.49258160237386</v>
      </c>
    </row>
    <row r="27" spans="1:23">
      <c r="A27" s="29" t="s">
        <v>303</v>
      </c>
      <c r="B27" s="30" t="s">
        <v>299</v>
      </c>
      <c r="C27" s="30" t="s">
        <v>297</v>
      </c>
      <c r="D27" s="30" t="s">
        <v>298</v>
      </c>
      <c r="E27" s="30"/>
      <c r="F27" s="31">
        <v>138.06</v>
      </c>
      <c r="G27" s="31"/>
      <c r="H27" s="31"/>
      <c r="I27" s="31">
        <f>H27-('incu-raw'!$G$647*2)</f>
        <v>0</v>
      </c>
      <c r="J27" s="33"/>
      <c r="K27" s="31">
        <f t="shared" si="0"/>
        <v>0</v>
      </c>
      <c r="L27" s="31"/>
      <c r="M27" s="33"/>
      <c r="N27" s="32"/>
      <c r="O27" s="32"/>
      <c r="P27" s="32"/>
      <c r="Q27" s="33"/>
      <c r="R27" s="33"/>
      <c r="S27" s="31">
        <f t="shared" si="2"/>
        <v>0</v>
      </c>
      <c r="T27" s="33"/>
      <c r="U27" s="31">
        <f t="shared" si="3"/>
        <v>0</v>
      </c>
      <c r="V27" s="31">
        <f t="shared" si="4"/>
        <v>0</v>
      </c>
      <c r="W27" s="31" t="e">
        <f t="shared" si="1"/>
        <v>#DIV/0!</v>
      </c>
    </row>
    <row r="28" spans="1:23">
      <c r="A28" s="29" t="s">
        <v>303</v>
      </c>
      <c r="B28" s="29" t="s">
        <v>296</v>
      </c>
      <c r="C28" s="30" t="s">
        <v>297</v>
      </c>
      <c r="D28" s="29" t="s">
        <v>301</v>
      </c>
      <c r="E28" s="29" t="s">
        <v>304</v>
      </c>
      <c r="F28" s="31">
        <v>0</v>
      </c>
      <c r="G28" s="31"/>
      <c r="H28" s="31">
        <f>F28+F29</f>
        <v>129.27000000000001</v>
      </c>
      <c r="I28" s="31">
        <f>H28-('incu-raw'!$G$647*2)</f>
        <v>129.27000000000001</v>
      </c>
      <c r="J28" s="31">
        <v>61.24</v>
      </c>
      <c r="K28" s="31">
        <f t="shared" si="0"/>
        <v>68.03</v>
      </c>
      <c r="L28" s="31">
        <f>J28*(U28/S28)</f>
        <v>43.698582995951419</v>
      </c>
      <c r="M28" s="31">
        <v>10.52</v>
      </c>
      <c r="N28" s="32">
        <f>M28/100</f>
        <v>0.1052</v>
      </c>
      <c r="O28" s="32">
        <f>M28*(U28/S28)</f>
        <v>7.5066801619433194</v>
      </c>
      <c r="P28" s="32">
        <f>O28/100</f>
        <v>7.5066801619433188E-2</v>
      </c>
      <c r="Q28" s="31">
        <v>1.99</v>
      </c>
      <c r="R28" s="31">
        <v>11.87</v>
      </c>
      <c r="S28" s="31">
        <f t="shared" si="2"/>
        <v>9.879999999999999</v>
      </c>
      <c r="T28" s="31">
        <v>9.0399999999999991</v>
      </c>
      <c r="U28" s="31">
        <f t="shared" si="3"/>
        <v>7.0499999999999989</v>
      </c>
      <c r="V28" s="31">
        <f t="shared" si="4"/>
        <v>2.83</v>
      </c>
      <c r="W28" s="31">
        <f t="shared" si="1"/>
        <v>40.141843971631211</v>
      </c>
    </row>
    <row r="29" spans="1:23">
      <c r="A29" s="29" t="s">
        <v>303</v>
      </c>
      <c r="B29" s="30" t="s">
        <v>299</v>
      </c>
      <c r="C29" s="30" t="s">
        <v>297</v>
      </c>
      <c r="D29" s="29" t="s">
        <v>301</v>
      </c>
      <c r="E29" s="29"/>
      <c r="F29" s="31">
        <v>129.27000000000001</v>
      </c>
      <c r="G29" s="31"/>
      <c r="H29" s="31"/>
      <c r="I29" s="31">
        <f>H29-('incu-raw'!$G$647*2)</f>
        <v>0</v>
      </c>
      <c r="J29" s="33"/>
      <c r="K29" s="31">
        <f t="shared" si="0"/>
        <v>0</v>
      </c>
      <c r="L29" s="31"/>
      <c r="M29" s="33"/>
      <c r="N29" s="32"/>
      <c r="O29" s="32"/>
      <c r="P29" s="32"/>
      <c r="Q29" s="33"/>
      <c r="R29" s="33"/>
      <c r="S29" s="31">
        <f t="shared" si="2"/>
        <v>0</v>
      </c>
      <c r="T29" s="33"/>
      <c r="U29" s="31">
        <f t="shared" si="3"/>
        <v>0</v>
      </c>
      <c r="V29" s="31">
        <f t="shared" si="4"/>
        <v>0</v>
      </c>
      <c r="W29" s="31" t="e">
        <f t="shared" si="1"/>
        <v>#DIV/0!</v>
      </c>
    </row>
    <row r="30" spans="1:23">
      <c r="A30" s="29" t="s">
        <v>237</v>
      </c>
      <c r="B30" s="30" t="s">
        <v>296</v>
      </c>
      <c r="C30" s="30" t="s">
        <v>297</v>
      </c>
      <c r="D30" s="30" t="s">
        <v>298</v>
      </c>
      <c r="E30" s="30"/>
      <c r="F30" s="31">
        <v>128.37</v>
      </c>
      <c r="G30" s="31"/>
      <c r="H30" s="31">
        <f>F30+F31</f>
        <v>237.47</v>
      </c>
      <c r="I30" s="31">
        <f>H30-('incu-raw'!$G$647*2)</f>
        <v>237.47</v>
      </c>
      <c r="J30" s="31">
        <v>200.36</v>
      </c>
      <c r="K30" s="31">
        <f t="shared" si="0"/>
        <v>37.109999999999985</v>
      </c>
      <c r="L30" s="31">
        <f>J30*(U30/S30)</f>
        <v>68.576824742268059</v>
      </c>
      <c r="M30" s="31">
        <v>11.11</v>
      </c>
      <c r="N30" s="32">
        <f>M30/100</f>
        <v>0.11109999999999999</v>
      </c>
      <c r="O30" s="32">
        <f>M30*(U30/S30)</f>
        <v>3.8025979381443302</v>
      </c>
      <c r="P30" s="32">
        <f>O30/100</f>
        <v>3.8025979381443302E-2</v>
      </c>
      <c r="Q30" s="31">
        <v>1.72</v>
      </c>
      <c r="R30" s="31">
        <v>11.42</v>
      </c>
      <c r="S30" s="31">
        <f t="shared" si="2"/>
        <v>9.6999999999999993</v>
      </c>
      <c r="T30" s="31">
        <v>5.04</v>
      </c>
      <c r="U30" s="31">
        <f t="shared" si="3"/>
        <v>3.3200000000000003</v>
      </c>
      <c r="V30" s="31">
        <f t="shared" si="4"/>
        <v>6.379999999999999</v>
      </c>
      <c r="W30" s="31">
        <f t="shared" si="1"/>
        <v>192.16867469879512</v>
      </c>
    </row>
    <row r="31" spans="1:23">
      <c r="A31" s="29" t="s">
        <v>237</v>
      </c>
      <c r="B31" s="30" t="s">
        <v>299</v>
      </c>
      <c r="C31" s="30" t="s">
        <v>297</v>
      </c>
      <c r="D31" s="30" t="s">
        <v>298</v>
      </c>
      <c r="E31" s="30"/>
      <c r="F31" s="31">
        <v>109.1</v>
      </c>
      <c r="G31" s="31"/>
      <c r="H31" s="31"/>
      <c r="I31" s="31">
        <f>H31-('incu-raw'!$G$647*2)</f>
        <v>0</v>
      </c>
      <c r="J31" s="33"/>
      <c r="K31" s="31">
        <f t="shared" si="0"/>
        <v>0</v>
      </c>
      <c r="L31" s="31"/>
      <c r="M31" s="33"/>
      <c r="N31" s="32"/>
      <c r="O31" s="32"/>
      <c r="P31" s="32"/>
      <c r="Q31" s="33"/>
      <c r="R31" s="33"/>
      <c r="S31" s="31">
        <f t="shared" si="2"/>
        <v>0</v>
      </c>
      <c r="T31" s="33"/>
      <c r="U31" s="31">
        <f t="shared" si="3"/>
        <v>0</v>
      </c>
      <c r="V31" s="31">
        <f t="shared" si="4"/>
        <v>0</v>
      </c>
      <c r="W31" s="31" t="e">
        <f t="shared" si="1"/>
        <v>#DIV/0!</v>
      </c>
    </row>
    <row r="32" spans="1:23">
      <c r="A32" s="29" t="s">
        <v>237</v>
      </c>
      <c r="B32" s="29" t="s">
        <v>296</v>
      </c>
      <c r="C32" s="30" t="s">
        <v>297</v>
      </c>
      <c r="D32" s="29" t="s">
        <v>301</v>
      </c>
      <c r="E32" s="29" t="s">
        <v>304</v>
      </c>
      <c r="F32" s="31">
        <v>0</v>
      </c>
      <c r="G32" s="31"/>
      <c r="H32" s="31">
        <f>F32+F33</f>
        <v>134.37</v>
      </c>
      <c r="I32" s="31">
        <f>H32-('incu-raw'!$G$647*2)</f>
        <v>134.37</v>
      </c>
      <c r="J32" s="31">
        <v>93.87</v>
      </c>
      <c r="K32" s="31">
        <f t="shared" si="0"/>
        <v>40.5</v>
      </c>
      <c r="L32" s="31">
        <f>J32*(U32/S32)</f>
        <v>68.242000000000004</v>
      </c>
      <c r="M32" s="31">
        <v>10.44</v>
      </c>
      <c r="N32" s="32">
        <f>M32/100</f>
        <v>0.10439999999999999</v>
      </c>
      <c r="O32" s="32">
        <f>M32*(U32/S32)</f>
        <v>7.5897142857142859</v>
      </c>
      <c r="P32" s="32">
        <f>O32/100</f>
        <v>7.5897142857142857E-2</v>
      </c>
      <c r="Q32" s="31">
        <v>1.97</v>
      </c>
      <c r="R32" s="31">
        <v>11.42</v>
      </c>
      <c r="S32" s="31">
        <f t="shared" si="2"/>
        <v>9.4499999999999993</v>
      </c>
      <c r="T32" s="31">
        <v>8.84</v>
      </c>
      <c r="U32" s="31">
        <f t="shared" si="3"/>
        <v>6.87</v>
      </c>
      <c r="V32" s="31">
        <f t="shared" si="4"/>
        <v>2.5799999999999992</v>
      </c>
      <c r="W32" s="31">
        <f t="shared" si="1"/>
        <v>37.554585152838413</v>
      </c>
    </row>
    <row r="33" spans="1:23">
      <c r="A33" s="29" t="s">
        <v>237</v>
      </c>
      <c r="B33" s="30" t="s">
        <v>299</v>
      </c>
      <c r="C33" s="30" t="s">
        <v>297</v>
      </c>
      <c r="D33" s="29" t="s">
        <v>301</v>
      </c>
      <c r="E33" s="29"/>
      <c r="F33" s="31">
        <v>134.37</v>
      </c>
      <c r="G33" s="31"/>
      <c r="H33" s="31"/>
      <c r="I33" s="31">
        <f>H33-('incu-raw'!$G$647*2)</f>
        <v>0</v>
      </c>
      <c r="J33" s="33"/>
      <c r="K33" s="31">
        <f t="shared" si="0"/>
        <v>0</v>
      </c>
      <c r="L33" s="31"/>
      <c r="M33" s="33"/>
      <c r="N33" s="32"/>
      <c r="O33" s="32"/>
      <c r="P33" s="32"/>
      <c r="Q33" s="33"/>
      <c r="R33" s="33"/>
      <c r="S33" s="31">
        <f t="shared" si="2"/>
        <v>0</v>
      </c>
      <c r="T33" s="33"/>
      <c r="U33" s="31">
        <f t="shared" si="3"/>
        <v>0</v>
      </c>
      <c r="V33" s="31">
        <f t="shared" si="4"/>
        <v>0</v>
      </c>
      <c r="W33" s="31" t="e">
        <f t="shared" si="1"/>
        <v>#DIV/0!</v>
      </c>
    </row>
    <row r="34" spans="1:23">
      <c r="A34" s="29" t="s">
        <v>241</v>
      </c>
      <c r="B34" s="30" t="s">
        <v>296</v>
      </c>
      <c r="C34" s="30" t="s">
        <v>297</v>
      </c>
      <c r="D34" s="30" t="s">
        <v>298</v>
      </c>
      <c r="E34" s="30"/>
      <c r="F34" s="31">
        <v>71.650000000000006</v>
      </c>
      <c r="G34" s="31"/>
      <c r="H34" s="31">
        <f>F34+F35</f>
        <v>248.97</v>
      </c>
      <c r="I34" s="31">
        <f>H34-('incu-raw'!$G$647*2)</f>
        <v>248.97</v>
      </c>
      <c r="J34" s="31">
        <v>192.55</v>
      </c>
      <c r="K34" s="31">
        <f t="shared" si="0"/>
        <v>56.419999999999987</v>
      </c>
      <c r="L34" s="31">
        <f>J34*(U34/S34)</f>
        <v>96.894796137339043</v>
      </c>
      <c r="M34" s="31">
        <v>10.039999999999999</v>
      </c>
      <c r="N34" s="32">
        <f>M34/100</f>
        <v>0.10039999999999999</v>
      </c>
      <c r="O34" s="32">
        <f>M34*(U34/S34)</f>
        <v>5.0523175965665219</v>
      </c>
      <c r="P34" s="32">
        <f>O34/100</f>
        <v>5.0523175965665218E-2</v>
      </c>
      <c r="Q34" s="31">
        <v>1.86</v>
      </c>
      <c r="R34" s="31">
        <v>11.18</v>
      </c>
      <c r="S34" s="31">
        <f t="shared" si="2"/>
        <v>9.32</v>
      </c>
      <c r="T34" s="31">
        <v>6.55</v>
      </c>
      <c r="U34" s="31">
        <f t="shared" si="3"/>
        <v>4.6899999999999995</v>
      </c>
      <c r="V34" s="31">
        <f t="shared" si="4"/>
        <v>4.6300000000000008</v>
      </c>
      <c r="W34" s="31">
        <f t="shared" si="1"/>
        <v>98.720682302771877</v>
      </c>
    </row>
    <row r="35" spans="1:23">
      <c r="A35" s="29" t="s">
        <v>241</v>
      </c>
      <c r="B35" s="30" t="s">
        <v>299</v>
      </c>
      <c r="C35" s="30" t="s">
        <v>297</v>
      </c>
      <c r="D35" s="30" t="s">
        <v>298</v>
      </c>
      <c r="E35" s="30"/>
      <c r="F35" s="31">
        <v>177.32</v>
      </c>
      <c r="G35" s="31"/>
      <c r="H35" s="31"/>
      <c r="I35" s="31">
        <f>H35-('incu-raw'!$G$647*2)</f>
        <v>0</v>
      </c>
      <c r="J35" s="33"/>
      <c r="K35" s="31">
        <f t="shared" si="0"/>
        <v>0</v>
      </c>
      <c r="L35" s="31"/>
      <c r="M35" s="33"/>
      <c r="N35" s="32"/>
      <c r="O35" s="32"/>
      <c r="P35" s="32"/>
      <c r="Q35" s="33"/>
      <c r="R35" s="33"/>
      <c r="S35" s="31">
        <f t="shared" si="2"/>
        <v>0</v>
      </c>
      <c r="T35" s="33"/>
      <c r="U35" s="31">
        <f t="shared" si="3"/>
        <v>0</v>
      </c>
      <c r="V35" s="31">
        <f t="shared" si="4"/>
        <v>0</v>
      </c>
      <c r="W35" s="31" t="e">
        <f t="shared" si="1"/>
        <v>#DIV/0!</v>
      </c>
    </row>
    <row r="36" spans="1:23">
      <c r="A36" s="29" t="s">
        <v>241</v>
      </c>
      <c r="B36" s="29" t="s">
        <v>296</v>
      </c>
      <c r="C36" s="30" t="s">
        <v>297</v>
      </c>
      <c r="D36" s="29" t="s">
        <v>301</v>
      </c>
      <c r="E36" s="29"/>
      <c r="F36" s="31">
        <v>135.82</v>
      </c>
      <c r="G36" s="31"/>
      <c r="H36" s="31">
        <f>F36+F37</f>
        <v>246.58999999999997</v>
      </c>
      <c r="I36" s="31">
        <f>H36-('incu-raw'!$G$647*2)</f>
        <v>246.58999999999997</v>
      </c>
      <c r="J36" s="31">
        <v>163.98</v>
      </c>
      <c r="K36" s="31">
        <f t="shared" si="0"/>
        <v>82.609999999999985</v>
      </c>
      <c r="L36" s="31">
        <f>J36*(U36/S36)</f>
        <v>112.86935064935066</v>
      </c>
      <c r="M36" s="31">
        <v>10.44</v>
      </c>
      <c r="N36" s="32">
        <f>M36/100</f>
        <v>0.10439999999999999</v>
      </c>
      <c r="O36" s="32">
        <f>M36*(U36/S36)</f>
        <v>7.1859740259740272</v>
      </c>
      <c r="P36" s="32">
        <f>O36/100</f>
        <v>7.1859740259740276E-2</v>
      </c>
      <c r="Q36" s="31">
        <v>2.0299999999999998</v>
      </c>
      <c r="R36" s="31">
        <v>12.04</v>
      </c>
      <c r="S36" s="31">
        <f t="shared" si="2"/>
        <v>10.01</v>
      </c>
      <c r="T36" s="31">
        <v>8.92</v>
      </c>
      <c r="U36" s="31">
        <f t="shared" si="3"/>
        <v>6.8900000000000006</v>
      </c>
      <c r="V36" s="31">
        <f t="shared" si="4"/>
        <v>3.1199999999999992</v>
      </c>
      <c r="W36" s="31">
        <f t="shared" si="1"/>
        <v>45.283018867924511</v>
      </c>
    </row>
    <row r="37" spans="1:23">
      <c r="A37" s="29" t="s">
        <v>241</v>
      </c>
      <c r="B37" s="30" t="s">
        <v>299</v>
      </c>
      <c r="C37" s="30" t="s">
        <v>297</v>
      </c>
      <c r="D37" s="29" t="s">
        <v>301</v>
      </c>
      <c r="E37" s="29"/>
      <c r="F37" s="31">
        <v>110.77</v>
      </c>
      <c r="G37" s="31"/>
      <c r="H37" s="31"/>
      <c r="I37" s="31">
        <f>H37-('incu-raw'!$G$647*2)</f>
        <v>0</v>
      </c>
      <c r="J37" s="33"/>
      <c r="K37" s="31">
        <f t="shared" si="0"/>
        <v>0</v>
      </c>
      <c r="L37" s="31"/>
      <c r="M37" s="33"/>
      <c r="N37" s="32"/>
      <c r="O37" s="32"/>
      <c r="P37" s="32"/>
      <c r="Q37" s="33"/>
      <c r="R37" s="33"/>
      <c r="S37" s="31">
        <f t="shared" si="2"/>
        <v>0</v>
      </c>
      <c r="T37" s="33"/>
      <c r="U37" s="31">
        <f t="shared" si="3"/>
        <v>0</v>
      </c>
      <c r="V37" s="31">
        <f t="shared" si="4"/>
        <v>0</v>
      </c>
      <c r="W37" s="31" t="e">
        <f t="shared" si="1"/>
        <v>#DIV/0!</v>
      </c>
    </row>
    <row r="38" spans="1:23">
      <c r="A38" s="29" t="s">
        <v>245</v>
      </c>
      <c r="B38" s="30" t="s">
        <v>296</v>
      </c>
      <c r="C38" s="30" t="s">
        <v>297</v>
      </c>
      <c r="D38" s="30" t="s">
        <v>298</v>
      </c>
      <c r="E38" s="30"/>
      <c r="F38" s="31">
        <v>133.54</v>
      </c>
      <c r="G38" s="31"/>
      <c r="H38" s="31">
        <f>F38+F39</f>
        <v>313.61</v>
      </c>
      <c r="I38" s="31">
        <f>H38-('incu-raw'!$G$647*2)</f>
        <v>313.61</v>
      </c>
      <c r="J38" s="31">
        <v>217.49</v>
      </c>
      <c r="K38" s="31">
        <f t="shared" si="0"/>
        <v>96.12</v>
      </c>
      <c r="L38" s="31">
        <f>J38*(U38/S38)</f>
        <v>76.098509513742073</v>
      </c>
      <c r="M38" s="31">
        <v>11.13</v>
      </c>
      <c r="N38" s="32">
        <f>M38/100</f>
        <v>0.11130000000000001</v>
      </c>
      <c r="O38" s="32">
        <f>M38*(U38/S38)</f>
        <v>3.8943234672304445</v>
      </c>
      <c r="P38" s="32">
        <f>O38/100</f>
        <v>3.8943234672304448E-2</v>
      </c>
      <c r="Q38" s="31">
        <v>1.76</v>
      </c>
      <c r="R38" s="31">
        <v>11.22</v>
      </c>
      <c r="S38" s="31">
        <f t="shared" si="2"/>
        <v>9.4600000000000009</v>
      </c>
      <c r="T38" s="31">
        <v>5.07</v>
      </c>
      <c r="U38" s="31">
        <f t="shared" si="3"/>
        <v>3.3100000000000005</v>
      </c>
      <c r="V38" s="31">
        <f t="shared" si="4"/>
        <v>6.15</v>
      </c>
      <c r="W38" s="31">
        <f t="shared" si="1"/>
        <v>185.80060422960722</v>
      </c>
    </row>
    <row r="39" spans="1:23">
      <c r="A39" s="29" t="s">
        <v>245</v>
      </c>
      <c r="B39" s="30" t="s">
        <v>299</v>
      </c>
      <c r="C39" s="30" t="s">
        <v>297</v>
      </c>
      <c r="D39" s="30" t="s">
        <v>298</v>
      </c>
      <c r="E39" s="30"/>
      <c r="F39" s="31">
        <v>180.07</v>
      </c>
      <c r="G39" s="31"/>
      <c r="H39" s="31"/>
      <c r="I39" s="31">
        <f>H39-('incu-raw'!$G$647*2)</f>
        <v>0</v>
      </c>
      <c r="J39" s="33"/>
      <c r="K39" s="31">
        <f t="shared" si="0"/>
        <v>0</v>
      </c>
      <c r="L39" s="31"/>
      <c r="M39" s="33"/>
      <c r="N39" s="32"/>
      <c r="O39" s="32"/>
      <c r="P39" s="32"/>
      <c r="Q39" s="33"/>
      <c r="R39" s="33"/>
      <c r="S39" s="31">
        <f t="shared" si="2"/>
        <v>0</v>
      </c>
      <c r="T39" s="33"/>
      <c r="U39" s="31">
        <f t="shared" si="3"/>
        <v>0</v>
      </c>
      <c r="V39" s="31">
        <f t="shared" si="4"/>
        <v>0</v>
      </c>
      <c r="W39" s="31" t="e">
        <f t="shared" si="1"/>
        <v>#DIV/0!</v>
      </c>
    </row>
    <row r="40" spans="1:23">
      <c r="A40" s="29" t="s">
        <v>245</v>
      </c>
      <c r="B40" s="29" t="s">
        <v>296</v>
      </c>
      <c r="C40" s="30" t="s">
        <v>297</v>
      </c>
      <c r="D40" s="29" t="s">
        <v>301</v>
      </c>
      <c r="E40" s="29" t="s">
        <v>304</v>
      </c>
      <c r="F40" s="31">
        <v>0</v>
      </c>
      <c r="G40" s="31"/>
      <c r="H40" s="31">
        <f>F40+F41</f>
        <v>0</v>
      </c>
      <c r="I40" s="31">
        <f>H40-('incu-raw'!$G$647*2)</f>
        <v>0</v>
      </c>
      <c r="J40" s="31"/>
      <c r="K40" s="31">
        <f t="shared" si="0"/>
        <v>0</v>
      </c>
      <c r="L40" s="31"/>
      <c r="M40" s="31"/>
      <c r="N40" s="32"/>
      <c r="O40" s="32"/>
      <c r="P40" s="32"/>
      <c r="Q40" s="31"/>
      <c r="R40" s="31"/>
      <c r="S40" s="31">
        <f t="shared" si="2"/>
        <v>0</v>
      </c>
      <c r="T40" s="31"/>
      <c r="U40" s="31">
        <f t="shared" si="3"/>
        <v>0</v>
      </c>
      <c r="V40" s="31">
        <f t="shared" si="4"/>
        <v>0</v>
      </c>
      <c r="W40" s="31" t="e">
        <f t="shared" si="1"/>
        <v>#DIV/0!</v>
      </c>
    </row>
    <row r="41" spans="1:23">
      <c r="A41" s="29" t="s">
        <v>245</v>
      </c>
      <c r="B41" s="30" t="s">
        <v>299</v>
      </c>
      <c r="C41" s="30" t="s">
        <v>297</v>
      </c>
      <c r="D41" s="29" t="s">
        <v>301</v>
      </c>
      <c r="E41" s="29" t="s">
        <v>304</v>
      </c>
      <c r="F41" s="31">
        <v>0</v>
      </c>
      <c r="G41" s="31"/>
      <c r="H41" s="31"/>
      <c r="I41" s="31">
        <f>H41-('incu-raw'!$G$647*2)</f>
        <v>0</v>
      </c>
      <c r="J41" s="33"/>
      <c r="K41" s="31">
        <f t="shared" si="0"/>
        <v>0</v>
      </c>
      <c r="L41" s="31"/>
      <c r="M41" s="33"/>
      <c r="N41" s="32"/>
      <c r="O41" s="32"/>
      <c r="P41" s="32"/>
      <c r="Q41" s="33"/>
      <c r="R41" s="33"/>
      <c r="S41" s="31">
        <f t="shared" si="2"/>
        <v>0</v>
      </c>
      <c r="T41" s="33"/>
      <c r="U41" s="31">
        <f t="shared" si="3"/>
        <v>0</v>
      </c>
      <c r="V41" s="31">
        <f t="shared" si="4"/>
        <v>0</v>
      </c>
      <c r="W41" s="31" t="e">
        <f t="shared" si="1"/>
        <v>#DIV/0!</v>
      </c>
    </row>
    <row r="42" spans="1:23">
      <c r="A42" s="29" t="s">
        <v>249</v>
      </c>
      <c r="B42" s="30" t="s">
        <v>296</v>
      </c>
      <c r="C42" s="30" t="s">
        <v>297</v>
      </c>
      <c r="D42" s="30" t="s">
        <v>298</v>
      </c>
      <c r="E42" s="30"/>
      <c r="F42" s="31">
        <v>156.69999999999999</v>
      </c>
      <c r="G42" s="31"/>
      <c r="H42" s="31">
        <f>F42+F43</f>
        <v>285.12</v>
      </c>
      <c r="I42" s="31">
        <f>H42-('incu-raw'!$G$647*2)</f>
        <v>285.12</v>
      </c>
      <c r="J42" s="31">
        <v>147.19999999999999</v>
      </c>
      <c r="K42" s="31">
        <f t="shared" si="0"/>
        <v>137.92000000000002</v>
      </c>
      <c r="L42" s="31">
        <f>J42*(U42/S42)</f>
        <v>44.008247422680405</v>
      </c>
      <c r="M42" s="31">
        <v>11.31</v>
      </c>
      <c r="N42" s="32">
        <f>M42/100</f>
        <v>0.11310000000000001</v>
      </c>
      <c r="O42" s="32">
        <f>M42*(U42/S42)</f>
        <v>3.3813402061855671</v>
      </c>
      <c r="P42" s="32">
        <f>O42/100</f>
        <v>3.3813402061855673E-2</v>
      </c>
      <c r="Q42" s="31">
        <v>1.82</v>
      </c>
      <c r="R42" s="31">
        <v>11.52</v>
      </c>
      <c r="S42" s="31">
        <f t="shared" si="2"/>
        <v>9.6999999999999993</v>
      </c>
      <c r="T42" s="31">
        <v>4.72</v>
      </c>
      <c r="U42" s="31">
        <f t="shared" si="3"/>
        <v>2.8999999999999995</v>
      </c>
      <c r="V42" s="31">
        <f t="shared" si="4"/>
        <v>6.8</v>
      </c>
      <c r="W42" s="31">
        <f t="shared" si="1"/>
        <v>234.48275862068968</v>
      </c>
    </row>
    <row r="43" spans="1:23">
      <c r="A43" s="29" t="s">
        <v>249</v>
      </c>
      <c r="B43" s="30" t="s">
        <v>299</v>
      </c>
      <c r="C43" s="30" t="s">
        <v>297</v>
      </c>
      <c r="D43" s="30" t="s">
        <v>298</v>
      </c>
      <c r="E43" s="30"/>
      <c r="F43" s="31">
        <v>128.41999999999999</v>
      </c>
      <c r="G43" s="31"/>
      <c r="H43" s="31"/>
      <c r="I43" s="31">
        <f>H43-('incu-raw'!$G$647*2)</f>
        <v>0</v>
      </c>
      <c r="J43" s="33"/>
      <c r="K43" s="31">
        <f t="shared" si="0"/>
        <v>0</v>
      </c>
      <c r="L43" s="31"/>
      <c r="M43" s="33"/>
      <c r="N43" s="32"/>
      <c r="O43" s="32"/>
      <c r="P43" s="32"/>
      <c r="Q43" s="33"/>
      <c r="R43" s="33"/>
      <c r="S43" s="31">
        <f t="shared" si="2"/>
        <v>0</v>
      </c>
      <c r="T43" s="33"/>
      <c r="U43" s="31">
        <f t="shared" si="3"/>
        <v>0</v>
      </c>
      <c r="V43" s="31">
        <f t="shared" si="4"/>
        <v>0</v>
      </c>
      <c r="W43" s="31" t="e">
        <f t="shared" si="1"/>
        <v>#DIV/0!</v>
      </c>
    </row>
    <row r="44" spans="1:23">
      <c r="A44" s="29" t="s">
        <v>249</v>
      </c>
      <c r="B44" s="29" t="s">
        <v>296</v>
      </c>
      <c r="C44" s="30" t="s">
        <v>297</v>
      </c>
      <c r="D44" s="29" t="s">
        <v>301</v>
      </c>
      <c r="E44" s="29"/>
      <c r="F44" s="31">
        <v>189.88</v>
      </c>
      <c r="G44" s="31"/>
      <c r="H44" s="31">
        <f>F44+F45</f>
        <v>410.65</v>
      </c>
      <c r="I44" s="31">
        <f>H44-('incu-raw'!$G$647*2)</f>
        <v>410.65</v>
      </c>
      <c r="J44" s="31">
        <v>165.41</v>
      </c>
      <c r="K44" s="31">
        <f t="shared" si="0"/>
        <v>245.23999999999998</v>
      </c>
      <c r="L44" s="31">
        <f>J44*(U44/S44)</f>
        <v>117.81718309859154</v>
      </c>
      <c r="M44" s="31">
        <v>11.6</v>
      </c>
      <c r="N44" s="32">
        <f>M44/100</f>
        <v>0.11599999999999999</v>
      </c>
      <c r="O44" s="32">
        <f>M44*(U44/S44)</f>
        <v>8.2623742454728362</v>
      </c>
      <c r="P44" s="32">
        <f>O44/100</f>
        <v>8.2623742454728366E-2</v>
      </c>
      <c r="Q44" s="31">
        <v>1.93</v>
      </c>
      <c r="R44" s="31">
        <v>11.87</v>
      </c>
      <c r="S44" s="31">
        <f t="shared" si="2"/>
        <v>9.94</v>
      </c>
      <c r="T44" s="31">
        <v>9.01</v>
      </c>
      <c r="U44" s="31">
        <f t="shared" si="3"/>
        <v>7.08</v>
      </c>
      <c r="V44" s="31">
        <f t="shared" si="4"/>
        <v>2.8599999999999994</v>
      </c>
      <c r="W44" s="31">
        <f t="shared" si="1"/>
        <v>40.395480225988692</v>
      </c>
    </row>
    <row r="45" spans="1:23">
      <c r="A45" s="29" t="s">
        <v>249</v>
      </c>
      <c r="B45" s="30" t="s">
        <v>299</v>
      </c>
      <c r="C45" s="30" t="s">
        <v>297</v>
      </c>
      <c r="D45" s="29" t="s">
        <v>301</v>
      </c>
      <c r="E45" s="29"/>
      <c r="F45" s="31">
        <v>220.77</v>
      </c>
      <c r="G45" s="31"/>
      <c r="H45" s="31"/>
      <c r="I45" s="31">
        <f>H45-('incu-raw'!$G$647*2)</f>
        <v>0</v>
      </c>
      <c r="J45" s="33"/>
      <c r="K45" s="31">
        <f t="shared" si="0"/>
        <v>0</v>
      </c>
      <c r="L45" s="31"/>
      <c r="M45" s="33"/>
      <c r="N45" s="32"/>
      <c r="O45" s="32"/>
      <c r="P45" s="32"/>
      <c r="Q45" s="33"/>
      <c r="R45" s="33"/>
      <c r="S45" s="31">
        <f t="shared" si="2"/>
        <v>0</v>
      </c>
      <c r="T45" s="33"/>
      <c r="U45" s="31">
        <f t="shared" si="3"/>
        <v>0</v>
      </c>
      <c r="V45" s="31">
        <f t="shared" si="4"/>
        <v>0</v>
      </c>
      <c r="W45" s="31" t="e">
        <f t="shared" si="1"/>
        <v>#DIV/0!</v>
      </c>
    </row>
    <row r="46" spans="1:23">
      <c r="A46" s="29" t="s">
        <v>253</v>
      </c>
      <c r="B46" s="30" t="s">
        <v>296</v>
      </c>
      <c r="C46" s="30" t="s">
        <v>297</v>
      </c>
      <c r="D46" s="30" t="s">
        <v>298</v>
      </c>
      <c r="E46" s="30"/>
      <c r="F46" s="31">
        <v>101.9</v>
      </c>
      <c r="G46" s="31"/>
      <c r="H46" s="31">
        <f>F46+F47</f>
        <v>171.13</v>
      </c>
      <c r="I46" s="31">
        <f>H46-('incu-raw'!$G$647*2)</f>
        <v>171.13</v>
      </c>
      <c r="J46" s="31">
        <v>78.75</v>
      </c>
      <c r="K46" s="31">
        <f t="shared" si="0"/>
        <v>92.38</v>
      </c>
      <c r="L46" s="31">
        <f>J46*(U46/S46)</f>
        <v>35.454184322033903</v>
      </c>
      <c r="M46" s="31">
        <v>10.27</v>
      </c>
      <c r="N46" s="32">
        <f>M46/100</f>
        <v>0.1027</v>
      </c>
      <c r="O46" s="32">
        <f>M46*(U46/S46)</f>
        <v>4.6236758474576272</v>
      </c>
      <c r="P46" s="32">
        <f>O46/100</f>
        <v>4.623675847457627E-2</v>
      </c>
      <c r="Q46" s="31">
        <v>1.83</v>
      </c>
      <c r="R46" s="31">
        <v>11.27</v>
      </c>
      <c r="S46" s="31">
        <f t="shared" si="2"/>
        <v>9.44</v>
      </c>
      <c r="T46" s="31">
        <v>6.08</v>
      </c>
      <c r="U46" s="31">
        <f t="shared" si="3"/>
        <v>4.25</v>
      </c>
      <c r="V46" s="31">
        <f t="shared" si="4"/>
        <v>5.1899999999999995</v>
      </c>
      <c r="W46" s="31">
        <f t="shared" si="1"/>
        <v>122.11764705882351</v>
      </c>
    </row>
    <row r="47" spans="1:23">
      <c r="A47" s="29" t="s">
        <v>253</v>
      </c>
      <c r="B47" s="30" t="s">
        <v>299</v>
      </c>
      <c r="C47" s="30" t="s">
        <v>297</v>
      </c>
      <c r="D47" s="30" t="s">
        <v>298</v>
      </c>
      <c r="E47" s="30"/>
      <c r="F47" s="31">
        <v>69.23</v>
      </c>
      <c r="G47" s="31"/>
      <c r="H47" s="31"/>
      <c r="I47" s="31">
        <f>H47-('incu-raw'!$G$647*2)</f>
        <v>0</v>
      </c>
      <c r="J47" s="33"/>
      <c r="K47" s="31">
        <f t="shared" si="0"/>
        <v>0</v>
      </c>
      <c r="L47" s="31"/>
      <c r="M47" s="33"/>
      <c r="N47" s="32"/>
      <c r="O47" s="32"/>
      <c r="P47" s="32"/>
      <c r="Q47" s="33"/>
      <c r="R47" s="33"/>
      <c r="S47" s="31">
        <f t="shared" si="2"/>
        <v>0</v>
      </c>
      <c r="T47" s="33"/>
      <c r="U47" s="31">
        <f t="shared" si="3"/>
        <v>0</v>
      </c>
      <c r="V47" s="31">
        <f t="shared" si="4"/>
        <v>0</v>
      </c>
      <c r="W47" s="31" t="e">
        <f t="shared" si="1"/>
        <v>#DIV/0!</v>
      </c>
    </row>
    <row r="48" spans="1:23">
      <c r="A48" s="29" t="s">
        <v>253</v>
      </c>
      <c r="B48" s="29" t="s">
        <v>296</v>
      </c>
      <c r="C48" s="30" t="s">
        <v>297</v>
      </c>
      <c r="D48" s="29" t="s">
        <v>301</v>
      </c>
      <c r="E48" s="29"/>
      <c r="F48" s="31">
        <v>76.37</v>
      </c>
      <c r="G48" s="31"/>
      <c r="H48" s="31">
        <f>F48+F49</f>
        <v>206.14000000000001</v>
      </c>
      <c r="I48" s="31">
        <f>H48-('incu-raw'!$G$647*2)</f>
        <v>206.14000000000001</v>
      </c>
      <c r="J48" s="31">
        <v>136.25</v>
      </c>
      <c r="K48" s="31">
        <f t="shared" si="0"/>
        <v>69.890000000000015</v>
      </c>
      <c r="L48" s="31">
        <f>J48*(U48/S48)</f>
        <v>99.327842720510091</v>
      </c>
      <c r="M48" s="31">
        <v>10.7</v>
      </c>
      <c r="N48" s="32">
        <f>M48/100</f>
        <v>0.107</v>
      </c>
      <c r="O48" s="32">
        <f>M48*(U48/S48)</f>
        <v>7.8004250797024435</v>
      </c>
      <c r="P48" s="32">
        <f>O48/100</f>
        <v>7.800425079702443E-2</v>
      </c>
      <c r="Q48" s="31">
        <v>1.74</v>
      </c>
      <c r="R48" s="31">
        <v>11.15</v>
      </c>
      <c r="S48" s="31">
        <f t="shared" si="2"/>
        <v>9.41</v>
      </c>
      <c r="T48" s="31">
        <v>8.6</v>
      </c>
      <c r="U48" s="31">
        <f t="shared" si="3"/>
        <v>6.8599999999999994</v>
      </c>
      <c r="V48" s="31">
        <f t="shared" si="4"/>
        <v>2.5500000000000007</v>
      </c>
      <c r="W48" s="31">
        <f t="shared" si="1"/>
        <v>37.172011661807588</v>
      </c>
    </row>
    <row r="49" spans="1:23">
      <c r="A49" s="29" t="s">
        <v>253</v>
      </c>
      <c r="B49" s="30" t="s">
        <v>299</v>
      </c>
      <c r="C49" s="30" t="s">
        <v>297</v>
      </c>
      <c r="D49" s="29" t="s">
        <v>301</v>
      </c>
      <c r="E49" s="29"/>
      <c r="F49" s="31">
        <v>129.77000000000001</v>
      </c>
      <c r="G49" s="31"/>
      <c r="H49" s="31"/>
      <c r="I49" s="31">
        <f>H49-('incu-raw'!$G$647*2)</f>
        <v>0</v>
      </c>
      <c r="J49" s="33"/>
      <c r="K49" s="31">
        <f t="shared" si="0"/>
        <v>0</v>
      </c>
      <c r="L49" s="31"/>
      <c r="M49" s="33"/>
      <c r="N49" s="32"/>
      <c r="O49" s="32"/>
      <c r="P49" s="32"/>
      <c r="Q49" s="33"/>
      <c r="R49" s="33"/>
      <c r="S49" s="31">
        <f t="shared" si="2"/>
        <v>0</v>
      </c>
      <c r="T49" s="33"/>
      <c r="U49" s="31">
        <f t="shared" si="3"/>
        <v>0</v>
      </c>
      <c r="V49" s="31">
        <f t="shared" si="4"/>
        <v>0</v>
      </c>
      <c r="W49" s="31" t="e">
        <f t="shared" si="1"/>
        <v>#DIV/0!</v>
      </c>
    </row>
    <row r="50" spans="1:23">
      <c r="A50" s="29" t="s">
        <v>17</v>
      </c>
      <c r="B50" s="30" t="s">
        <v>296</v>
      </c>
      <c r="C50" s="30" t="s">
        <v>297</v>
      </c>
      <c r="D50" s="30" t="s">
        <v>298</v>
      </c>
      <c r="E50" s="30"/>
      <c r="F50" s="31">
        <v>124.35</v>
      </c>
      <c r="G50" s="31"/>
      <c r="H50" s="31">
        <f>F50+F51</f>
        <v>210.83999999999997</v>
      </c>
      <c r="I50" s="31">
        <f>H50-('incu-raw'!$G$647*2)</f>
        <v>210.83999999999997</v>
      </c>
      <c r="J50" s="31">
        <v>168.63</v>
      </c>
      <c r="K50" s="31">
        <f t="shared" si="0"/>
        <v>42.20999999999998</v>
      </c>
      <c r="L50" s="31">
        <f>J50*(U50/S50)</f>
        <v>52.953932926829268</v>
      </c>
      <c r="M50" s="31">
        <v>10.58</v>
      </c>
      <c r="N50" s="32">
        <f>M50/100</f>
        <v>0.10580000000000001</v>
      </c>
      <c r="O50" s="32">
        <f>M50*(U50/S50)</f>
        <v>3.3223780487804877</v>
      </c>
      <c r="P50" s="32">
        <f>O50/100</f>
        <v>3.3223780487804874E-2</v>
      </c>
      <c r="Q50" s="31">
        <v>1.87</v>
      </c>
      <c r="R50" s="31">
        <v>11.71</v>
      </c>
      <c r="S50" s="31">
        <f t="shared" si="2"/>
        <v>9.84</v>
      </c>
      <c r="T50" s="31">
        <v>4.96</v>
      </c>
      <c r="U50" s="31">
        <f t="shared" si="3"/>
        <v>3.09</v>
      </c>
      <c r="V50" s="31">
        <f t="shared" si="4"/>
        <v>6.75</v>
      </c>
      <c r="W50" s="31">
        <f t="shared" si="1"/>
        <v>218.44660194174756</v>
      </c>
    </row>
    <row r="51" spans="1:23">
      <c r="A51" s="29" t="s">
        <v>17</v>
      </c>
      <c r="B51" s="30" t="s">
        <v>299</v>
      </c>
      <c r="C51" s="30" t="s">
        <v>297</v>
      </c>
      <c r="D51" s="30" t="s">
        <v>298</v>
      </c>
      <c r="E51" s="30"/>
      <c r="F51" s="31">
        <v>86.49</v>
      </c>
      <c r="G51" s="31"/>
      <c r="H51" s="31"/>
      <c r="I51" s="31">
        <f>H51-('incu-raw'!$G$647*2)</f>
        <v>0</v>
      </c>
      <c r="J51" s="33"/>
      <c r="K51" s="31">
        <f t="shared" si="0"/>
        <v>0</v>
      </c>
      <c r="L51" s="31"/>
      <c r="M51" s="33"/>
      <c r="N51" s="32"/>
      <c r="O51" s="32"/>
      <c r="P51" s="32"/>
      <c r="Q51" s="33"/>
      <c r="R51" s="33"/>
      <c r="S51" s="31">
        <f t="shared" si="2"/>
        <v>0</v>
      </c>
      <c r="T51" s="33"/>
      <c r="U51" s="31">
        <f t="shared" si="3"/>
        <v>0</v>
      </c>
      <c r="V51" s="31">
        <f t="shared" si="4"/>
        <v>0</v>
      </c>
      <c r="W51" s="31" t="e">
        <f t="shared" si="1"/>
        <v>#DIV/0!</v>
      </c>
    </row>
    <row r="52" spans="1:23">
      <c r="A52" s="29" t="s">
        <v>17</v>
      </c>
      <c r="B52" s="29" t="s">
        <v>296</v>
      </c>
      <c r="C52" s="30" t="s">
        <v>297</v>
      </c>
      <c r="D52" s="29" t="s">
        <v>301</v>
      </c>
      <c r="E52" s="29"/>
      <c r="F52" s="31">
        <v>186.64</v>
      </c>
      <c r="G52" s="31"/>
      <c r="H52" s="31">
        <f>F52+F53</f>
        <v>472.69</v>
      </c>
      <c r="I52" s="31">
        <f>H52-('incu-raw'!$G$647*2)</f>
        <v>472.69</v>
      </c>
      <c r="J52" s="31">
        <v>257.58</v>
      </c>
      <c r="K52" s="31">
        <f t="shared" si="0"/>
        <v>215.11</v>
      </c>
      <c r="L52" s="31">
        <f>J52*(U52/S52)</f>
        <v>186.57</v>
      </c>
      <c r="M52" s="31">
        <v>10.039999999999999</v>
      </c>
      <c r="N52" s="32">
        <f>M52/100</f>
        <v>0.10039999999999999</v>
      </c>
      <c r="O52" s="32">
        <f>M52*(U52/S52)</f>
        <v>7.2721593291404609</v>
      </c>
      <c r="P52" s="32">
        <f>O52/100</f>
        <v>7.272159329140461E-2</v>
      </c>
      <c r="Q52" s="31">
        <v>1.73</v>
      </c>
      <c r="R52" s="31">
        <v>11.27</v>
      </c>
      <c r="S52" s="31">
        <f t="shared" si="2"/>
        <v>9.5399999999999991</v>
      </c>
      <c r="T52" s="31">
        <v>8.64</v>
      </c>
      <c r="U52" s="31">
        <f t="shared" si="3"/>
        <v>6.91</v>
      </c>
      <c r="V52" s="31">
        <f t="shared" si="4"/>
        <v>2.629999999999999</v>
      </c>
      <c r="W52" s="31">
        <f t="shared" si="1"/>
        <v>38.060781476121548</v>
      </c>
    </row>
    <row r="53" spans="1:23">
      <c r="A53" s="29" t="s">
        <v>17</v>
      </c>
      <c r="B53" s="30" t="s">
        <v>299</v>
      </c>
      <c r="C53" s="30" t="s">
        <v>297</v>
      </c>
      <c r="D53" s="29" t="s">
        <v>301</v>
      </c>
      <c r="E53" s="29"/>
      <c r="F53" s="31">
        <v>286.05</v>
      </c>
      <c r="G53" s="31"/>
      <c r="H53" s="31"/>
      <c r="I53" s="31">
        <f>H53-('incu-raw'!$G$647*2)</f>
        <v>0</v>
      </c>
      <c r="J53" s="33"/>
      <c r="K53" s="31">
        <f t="shared" si="0"/>
        <v>0</v>
      </c>
      <c r="L53" s="31"/>
      <c r="M53" s="33"/>
      <c r="N53" s="32"/>
      <c r="O53" s="32"/>
      <c r="P53" s="32"/>
      <c r="Q53" s="33"/>
      <c r="R53" s="33"/>
      <c r="S53" s="31">
        <f t="shared" si="2"/>
        <v>0</v>
      </c>
      <c r="T53" s="33"/>
      <c r="U53" s="31">
        <f t="shared" si="3"/>
        <v>0</v>
      </c>
      <c r="V53" s="31">
        <f t="shared" si="4"/>
        <v>0</v>
      </c>
      <c r="W53" s="31" t="e">
        <f t="shared" si="1"/>
        <v>#DIV/0!</v>
      </c>
    </row>
    <row r="54" spans="1:23">
      <c r="A54" s="29" t="s">
        <v>20</v>
      </c>
      <c r="B54" s="30" t="s">
        <v>296</v>
      </c>
      <c r="C54" s="30" t="s">
        <v>297</v>
      </c>
      <c r="D54" s="30" t="s">
        <v>298</v>
      </c>
      <c r="E54" s="30"/>
      <c r="F54" s="31">
        <v>211.36</v>
      </c>
      <c r="G54" s="31"/>
      <c r="H54" s="31">
        <f>F54+F55</f>
        <v>384.19000000000005</v>
      </c>
      <c r="I54" s="31">
        <f>H54-('incu-raw'!$G$647*2)</f>
        <v>384.19000000000005</v>
      </c>
      <c r="J54" s="31">
        <v>333.33</v>
      </c>
      <c r="K54" s="31">
        <f t="shared" si="0"/>
        <v>50.86000000000007</v>
      </c>
      <c r="L54" s="31">
        <f>J54*(U54/S54)</f>
        <v>99.3738005923001</v>
      </c>
      <c r="M54" s="31">
        <v>10.029999999999999</v>
      </c>
      <c r="N54" s="32">
        <f>M54/100</f>
        <v>0.1003</v>
      </c>
      <c r="O54" s="32">
        <f>M54*(U54/S54)</f>
        <v>2.990187561697927</v>
      </c>
      <c r="P54" s="32">
        <f>O54/100</f>
        <v>2.9901875616979271E-2</v>
      </c>
      <c r="Q54" s="31">
        <v>1.84</v>
      </c>
      <c r="R54" s="31">
        <v>11.97</v>
      </c>
      <c r="S54" s="31">
        <f t="shared" si="2"/>
        <v>10.130000000000001</v>
      </c>
      <c r="T54" s="31">
        <v>4.8600000000000003</v>
      </c>
      <c r="U54" s="31">
        <f t="shared" si="3"/>
        <v>3.0200000000000005</v>
      </c>
      <c r="V54" s="31">
        <f t="shared" si="4"/>
        <v>7.11</v>
      </c>
      <c r="W54" s="31">
        <f t="shared" si="1"/>
        <v>235.4304635761589</v>
      </c>
    </row>
    <row r="55" spans="1:23">
      <c r="A55" s="29" t="s">
        <v>20</v>
      </c>
      <c r="B55" s="30" t="s">
        <v>299</v>
      </c>
      <c r="C55" s="30" t="s">
        <v>297</v>
      </c>
      <c r="D55" s="30" t="s">
        <v>298</v>
      </c>
      <c r="E55" s="30"/>
      <c r="F55" s="31">
        <v>172.83</v>
      </c>
      <c r="G55" s="31"/>
      <c r="H55" s="31"/>
      <c r="I55" s="31">
        <f>H55-('incu-raw'!$G$647*2)</f>
        <v>0</v>
      </c>
      <c r="J55" s="33"/>
      <c r="K55" s="31">
        <f t="shared" si="0"/>
        <v>0</v>
      </c>
      <c r="L55" s="31"/>
      <c r="M55" s="33"/>
      <c r="N55" s="32"/>
      <c r="O55" s="32"/>
      <c r="P55" s="32"/>
      <c r="Q55" s="33"/>
      <c r="R55" s="33"/>
      <c r="S55" s="31">
        <f t="shared" si="2"/>
        <v>0</v>
      </c>
      <c r="T55" s="33"/>
      <c r="U55" s="31">
        <f t="shared" si="3"/>
        <v>0</v>
      </c>
      <c r="V55" s="31">
        <f t="shared" si="4"/>
        <v>0</v>
      </c>
      <c r="W55" s="31" t="e">
        <f t="shared" si="1"/>
        <v>#DIV/0!</v>
      </c>
    </row>
    <row r="56" spans="1:23">
      <c r="A56" s="29" t="s">
        <v>20</v>
      </c>
      <c r="B56" s="29" t="s">
        <v>296</v>
      </c>
      <c r="C56" s="30" t="s">
        <v>297</v>
      </c>
      <c r="D56" s="29" t="s">
        <v>301</v>
      </c>
      <c r="E56" s="29"/>
      <c r="F56" s="31">
        <v>115.92</v>
      </c>
      <c r="G56" s="31"/>
      <c r="H56" s="31">
        <f>F56+F57</f>
        <v>327.92</v>
      </c>
      <c r="I56" s="31">
        <f>H56-('incu-raw'!$G$647*2)</f>
        <v>327.92</v>
      </c>
      <c r="J56" s="31">
        <v>226.34</v>
      </c>
      <c r="K56" s="31">
        <f t="shared" si="0"/>
        <v>101.58000000000001</v>
      </c>
      <c r="L56" s="31">
        <f>J56*(U56/S56)</f>
        <v>161.00474226804127</v>
      </c>
      <c r="M56" s="31">
        <v>10.85</v>
      </c>
      <c r="N56" s="32">
        <f>M56/100</f>
        <v>0.1085</v>
      </c>
      <c r="O56" s="32">
        <f>M56*(U56/S56)</f>
        <v>7.7180412371134031</v>
      </c>
      <c r="P56" s="32">
        <f>O56/100</f>
        <v>7.718041237113403E-2</v>
      </c>
      <c r="Q56" s="31">
        <v>1.81</v>
      </c>
      <c r="R56" s="31">
        <v>11.51</v>
      </c>
      <c r="S56" s="31">
        <f t="shared" si="2"/>
        <v>9.6999999999999993</v>
      </c>
      <c r="T56" s="31">
        <v>8.7100000000000009</v>
      </c>
      <c r="U56" s="31">
        <f t="shared" si="3"/>
        <v>6.9</v>
      </c>
      <c r="V56" s="31">
        <f t="shared" si="4"/>
        <v>2.7999999999999989</v>
      </c>
      <c r="W56" s="31">
        <f t="shared" si="1"/>
        <v>40.579710144927517</v>
      </c>
    </row>
    <row r="57" spans="1:23">
      <c r="A57" s="29" t="s">
        <v>20</v>
      </c>
      <c r="B57" s="30" t="s">
        <v>299</v>
      </c>
      <c r="C57" s="30" t="s">
        <v>297</v>
      </c>
      <c r="D57" s="29" t="s">
        <v>301</v>
      </c>
      <c r="E57" s="29"/>
      <c r="F57" s="31">
        <v>212</v>
      </c>
      <c r="G57" s="31"/>
      <c r="H57" s="31"/>
      <c r="I57" s="31">
        <f>H57-('incu-raw'!$G$647*2)</f>
        <v>0</v>
      </c>
      <c r="J57" s="33"/>
      <c r="K57" s="31">
        <f t="shared" si="0"/>
        <v>0</v>
      </c>
      <c r="L57" s="31"/>
      <c r="M57" s="33"/>
      <c r="N57" s="32"/>
      <c r="O57" s="32"/>
      <c r="P57" s="32"/>
      <c r="Q57" s="33"/>
      <c r="R57" s="33"/>
      <c r="S57" s="31">
        <f t="shared" si="2"/>
        <v>0</v>
      </c>
      <c r="T57" s="33"/>
      <c r="U57" s="31">
        <f t="shared" si="3"/>
        <v>0</v>
      </c>
      <c r="V57" s="31">
        <f t="shared" si="4"/>
        <v>0</v>
      </c>
      <c r="W57" s="31" t="e">
        <f t="shared" si="1"/>
        <v>#DIV/0!</v>
      </c>
    </row>
    <row r="58" spans="1:23">
      <c r="A58" s="29" t="s">
        <v>23</v>
      </c>
      <c r="B58" s="30" t="s">
        <v>296</v>
      </c>
      <c r="C58" s="30" t="s">
        <v>297</v>
      </c>
      <c r="D58" s="30" t="s">
        <v>298</v>
      </c>
      <c r="E58" s="30"/>
      <c r="F58" s="31">
        <v>102.53</v>
      </c>
      <c r="G58" s="31"/>
      <c r="H58" s="31">
        <f>F58+F59</f>
        <v>197.06</v>
      </c>
      <c r="I58" s="31">
        <f>H58-('incu-raw'!$G$647*2)</f>
        <v>197.06</v>
      </c>
      <c r="J58" s="31">
        <v>163.4</v>
      </c>
      <c r="K58" s="31">
        <f t="shared" si="0"/>
        <v>33.659999999999997</v>
      </c>
      <c r="L58" s="31">
        <f>J58*(U58/S58)</f>
        <v>68.550858369098705</v>
      </c>
      <c r="M58" s="31">
        <v>10.050000000000001</v>
      </c>
      <c r="N58" s="32">
        <f>M58/100</f>
        <v>0.10050000000000001</v>
      </c>
      <c r="O58" s="32">
        <f>M58*(U58/S58)</f>
        <v>4.2162553648068668</v>
      </c>
      <c r="P58" s="32">
        <f>O58/100</f>
        <v>4.2162553648068667E-2</v>
      </c>
      <c r="Q58" s="31">
        <v>1.85</v>
      </c>
      <c r="R58" s="31">
        <v>11.17</v>
      </c>
      <c r="S58" s="31">
        <f t="shared" si="2"/>
        <v>9.32</v>
      </c>
      <c r="T58" s="31">
        <v>5.76</v>
      </c>
      <c r="U58" s="31">
        <f t="shared" si="3"/>
        <v>3.9099999999999997</v>
      </c>
      <c r="V58" s="31">
        <f t="shared" si="4"/>
        <v>5.41</v>
      </c>
      <c r="W58" s="31">
        <f t="shared" si="1"/>
        <v>138.36317135549874</v>
      </c>
    </row>
    <row r="59" spans="1:23">
      <c r="A59" s="29" t="s">
        <v>23</v>
      </c>
      <c r="B59" s="30" t="s">
        <v>299</v>
      </c>
      <c r="C59" s="30" t="s">
        <v>297</v>
      </c>
      <c r="D59" s="30" t="s">
        <v>298</v>
      </c>
      <c r="E59" s="30"/>
      <c r="F59" s="31">
        <v>94.53</v>
      </c>
      <c r="G59" s="31"/>
      <c r="H59" s="31"/>
      <c r="I59" s="31">
        <f>H59-('incu-raw'!$G$647*2)</f>
        <v>0</v>
      </c>
      <c r="J59" s="33"/>
      <c r="K59" s="31">
        <f t="shared" si="0"/>
        <v>0</v>
      </c>
      <c r="L59" s="31"/>
      <c r="M59" s="33"/>
      <c r="N59" s="32"/>
      <c r="O59" s="32"/>
      <c r="P59" s="32"/>
      <c r="Q59" s="33"/>
      <c r="R59" s="33"/>
      <c r="S59" s="31">
        <f t="shared" si="2"/>
        <v>0</v>
      </c>
      <c r="T59" s="33"/>
      <c r="U59" s="31">
        <f t="shared" si="3"/>
        <v>0</v>
      </c>
      <c r="V59" s="31">
        <f t="shared" si="4"/>
        <v>0</v>
      </c>
      <c r="W59" s="31" t="e">
        <f t="shared" si="1"/>
        <v>#DIV/0!</v>
      </c>
    </row>
    <row r="60" spans="1:23">
      <c r="A60" s="29" t="s">
        <v>23</v>
      </c>
      <c r="B60" s="29" t="s">
        <v>296</v>
      </c>
      <c r="C60" s="30" t="s">
        <v>297</v>
      </c>
      <c r="D60" s="29" t="s">
        <v>301</v>
      </c>
      <c r="E60" s="29"/>
      <c r="F60" s="31">
        <v>88.37</v>
      </c>
      <c r="G60" s="31"/>
      <c r="H60" s="31">
        <f>F60+F61</f>
        <v>207.25</v>
      </c>
      <c r="I60" s="31">
        <f>H60-('incu-raw'!$G$647*2)</f>
        <v>207.25</v>
      </c>
      <c r="J60" s="31">
        <v>156.71</v>
      </c>
      <c r="K60" s="31">
        <f t="shared" si="0"/>
        <v>50.539999999999992</v>
      </c>
      <c r="L60" s="31">
        <f>J60*(U60/S60)</f>
        <v>107.18964</v>
      </c>
      <c r="M60" s="31">
        <v>10.91</v>
      </c>
      <c r="N60" s="32">
        <f>M60/100</f>
        <v>0.1091</v>
      </c>
      <c r="O60" s="32">
        <f>M60*(U60/S60)</f>
        <v>7.4624399999999991</v>
      </c>
      <c r="P60" s="32">
        <f>O60/100</f>
        <v>7.4624399999999994E-2</v>
      </c>
      <c r="Q60" s="31">
        <v>1.81</v>
      </c>
      <c r="R60" s="31">
        <v>11.81</v>
      </c>
      <c r="S60" s="31">
        <f t="shared" si="2"/>
        <v>10</v>
      </c>
      <c r="T60" s="31">
        <v>8.65</v>
      </c>
      <c r="U60" s="31">
        <f t="shared" si="3"/>
        <v>6.84</v>
      </c>
      <c r="V60" s="31">
        <f t="shared" si="4"/>
        <v>3.16</v>
      </c>
      <c r="W60" s="31">
        <f t="shared" si="1"/>
        <v>46.198830409356731</v>
      </c>
    </row>
    <row r="61" spans="1:23">
      <c r="A61" s="29" t="s">
        <v>23</v>
      </c>
      <c r="B61" s="30" t="s">
        <v>299</v>
      </c>
      <c r="C61" s="30" t="s">
        <v>297</v>
      </c>
      <c r="D61" s="29" t="s">
        <v>301</v>
      </c>
      <c r="E61" s="29"/>
      <c r="F61" s="31">
        <v>118.88</v>
      </c>
      <c r="G61" s="31"/>
      <c r="H61" s="31"/>
      <c r="I61" s="31">
        <f>H61-('incu-raw'!$G$647*2)</f>
        <v>0</v>
      </c>
      <c r="J61" s="33"/>
      <c r="K61" s="31">
        <f t="shared" si="0"/>
        <v>0</v>
      </c>
      <c r="L61" s="31"/>
      <c r="M61" s="33"/>
      <c r="N61" s="32"/>
      <c r="O61" s="32"/>
      <c r="P61" s="32"/>
      <c r="Q61" s="33"/>
      <c r="R61" s="33"/>
      <c r="S61" s="31">
        <f t="shared" si="2"/>
        <v>0</v>
      </c>
      <c r="T61" s="33"/>
      <c r="U61" s="31">
        <f t="shared" si="3"/>
        <v>0</v>
      </c>
      <c r="V61" s="31">
        <f t="shared" si="4"/>
        <v>0</v>
      </c>
      <c r="W61" s="31" t="e">
        <f t="shared" si="1"/>
        <v>#DIV/0!</v>
      </c>
    </row>
    <row r="62" spans="1:23">
      <c r="A62" s="29" t="s">
        <v>26</v>
      </c>
      <c r="B62" s="30" t="s">
        <v>296</v>
      </c>
      <c r="C62" s="30" t="s">
        <v>297</v>
      </c>
      <c r="D62" s="30" t="s">
        <v>298</v>
      </c>
      <c r="E62" s="30"/>
      <c r="F62" s="31">
        <v>223.44</v>
      </c>
      <c r="G62" s="31"/>
      <c r="H62" s="31">
        <f>F62+F63</f>
        <v>358.28</v>
      </c>
      <c r="I62" s="31">
        <f>H62-('incu-raw'!$G$647*2)</f>
        <v>358.28</v>
      </c>
      <c r="J62" s="31">
        <v>304.81</v>
      </c>
      <c r="K62" s="31">
        <f t="shared" si="0"/>
        <v>53.46999999999997</v>
      </c>
      <c r="L62" s="31">
        <f>J62*(U62/S62)</f>
        <v>104.03504682622267</v>
      </c>
      <c r="M62" s="31">
        <v>10.63</v>
      </c>
      <c r="N62" s="32">
        <f>M62/100</f>
        <v>0.10630000000000001</v>
      </c>
      <c r="O62" s="32">
        <f>M62*(U62/S62)</f>
        <v>3.6281373569198747</v>
      </c>
      <c r="P62" s="32">
        <f>O62/100</f>
        <v>3.6281373569198749E-2</v>
      </c>
      <c r="Q62" s="31">
        <v>1.77</v>
      </c>
      <c r="R62" s="31">
        <v>11.38</v>
      </c>
      <c r="S62" s="31">
        <f t="shared" si="2"/>
        <v>9.6100000000000012</v>
      </c>
      <c r="T62" s="31">
        <v>5.05</v>
      </c>
      <c r="U62" s="31">
        <f t="shared" si="3"/>
        <v>3.28</v>
      </c>
      <c r="V62" s="31">
        <f t="shared" si="4"/>
        <v>6.3300000000000018</v>
      </c>
      <c r="W62" s="31">
        <f t="shared" si="1"/>
        <v>192.98780487804885</v>
      </c>
    </row>
    <row r="63" spans="1:23">
      <c r="A63" s="29" t="s">
        <v>26</v>
      </c>
      <c r="B63" s="30" t="s">
        <v>299</v>
      </c>
      <c r="C63" s="30" t="s">
        <v>297</v>
      </c>
      <c r="D63" s="30" t="s">
        <v>298</v>
      </c>
      <c r="E63" s="30"/>
      <c r="F63" s="31">
        <v>134.84</v>
      </c>
      <c r="G63" s="31"/>
      <c r="H63" s="31"/>
      <c r="I63" s="31">
        <f>H63-('incu-raw'!$G$647*2)</f>
        <v>0</v>
      </c>
      <c r="J63" s="33"/>
      <c r="K63" s="31">
        <f t="shared" si="0"/>
        <v>0</v>
      </c>
      <c r="L63" s="31"/>
      <c r="M63" s="33"/>
      <c r="N63" s="32"/>
      <c r="O63" s="32"/>
      <c r="P63" s="32"/>
      <c r="Q63" s="33"/>
      <c r="R63" s="33"/>
      <c r="S63" s="31">
        <f t="shared" si="2"/>
        <v>0</v>
      </c>
      <c r="T63" s="33"/>
      <c r="U63" s="31">
        <f t="shared" si="3"/>
        <v>0</v>
      </c>
      <c r="V63" s="31">
        <f t="shared" si="4"/>
        <v>0</v>
      </c>
      <c r="W63" s="31" t="e">
        <f t="shared" si="1"/>
        <v>#DIV/0!</v>
      </c>
    </row>
    <row r="64" spans="1:23">
      <c r="A64" s="29" t="s">
        <v>26</v>
      </c>
      <c r="B64" s="29" t="s">
        <v>296</v>
      </c>
      <c r="C64" s="30" t="s">
        <v>297</v>
      </c>
      <c r="D64" s="29" t="s">
        <v>301</v>
      </c>
      <c r="E64" s="29"/>
      <c r="F64" s="31">
        <v>194.21</v>
      </c>
      <c r="G64" s="31"/>
      <c r="H64" s="31">
        <f>F64+F65</f>
        <v>329.18</v>
      </c>
      <c r="I64" s="31">
        <f>H64-('incu-raw'!$G$647*2)</f>
        <v>329.18</v>
      </c>
      <c r="J64" s="31">
        <v>231.59</v>
      </c>
      <c r="K64" s="31">
        <f t="shared" si="0"/>
        <v>97.59</v>
      </c>
      <c r="L64" s="31">
        <f>J64*(U64/S64)</f>
        <v>157.54743615934629</v>
      </c>
      <c r="M64" s="31">
        <v>11.06</v>
      </c>
      <c r="N64" s="32">
        <f>M64/100</f>
        <v>0.1106</v>
      </c>
      <c r="O64" s="32">
        <f>M64*(U64/S64)</f>
        <v>7.5239632277834536</v>
      </c>
      <c r="P64" s="32">
        <f>O64/100</f>
        <v>7.5239632277834534E-2</v>
      </c>
      <c r="Q64" s="31">
        <v>1.99</v>
      </c>
      <c r="R64" s="31">
        <v>11.78</v>
      </c>
      <c r="S64" s="31">
        <f t="shared" si="2"/>
        <v>9.7899999999999991</v>
      </c>
      <c r="T64" s="31">
        <v>8.65</v>
      </c>
      <c r="U64" s="31">
        <f t="shared" si="3"/>
        <v>6.66</v>
      </c>
      <c r="V64" s="31">
        <f t="shared" si="4"/>
        <v>3.129999999999999</v>
      </c>
      <c r="W64" s="31">
        <f t="shared" si="1"/>
        <v>46.996996996996984</v>
      </c>
    </row>
    <row r="65" spans="1:23">
      <c r="A65" s="29" t="s">
        <v>26</v>
      </c>
      <c r="B65" s="30" t="s">
        <v>299</v>
      </c>
      <c r="C65" s="30" t="s">
        <v>297</v>
      </c>
      <c r="D65" s="29" t="s">
        <v>301</v>
      </c>
      <c r="E65" s="29"/>
      <c r="F65" s="31">
        <v>134.97</v>
      </c>
      <c r="G65" s="31"/>
      <c r="H65" s="31"/>
      <c r="I65" s="31">
        <f>H65-('incu-raw'!$G$647*2)</f>
        <v>0</v>
      </c>
      <c r="J65" s="33"/>
      <c r="K65" s="31">
        <f t="shared" si="0"/>
        <v>0</v>
      </c>
      <c r="L65" s="31"/>
      <c r="M65" s="33"/>
      <c r="N65" s="32"/>
      <c r="O65" s="32"/>
      <c r="P65" s="32"/>
      <c r="Q65" s="33"/>
      <c r="R65" s="33"/>
      <c r="S65" s="31">
        <f t="shared" si="2"/>
        <v>0</v>
      </c>
      <c r="T65" s="33"/>
      <c r="U65" s="31">
        <f t="shared" si="3"/>
        <v>0</v>
      </c>
      <c r="V65" s="31">
        <f t="shared" si="4"/>
        <v>0</v>
      </c>
      <c r="W65" s="31" t="e">
        <f t="shared" si="1"/>
        <v>#DIV/0!</v>
      </c>
    </row>
    <row r="66" spans="1:23">
      <c r="A66" s="29" t="s">
        <v>29</v>
      </c>
      <c r="B66" s="30" t="s">
        <v>296</v>
      </c>
      <c r="C66" s="30" t="s">
        <v>297</v>
      </c>
      <c r="D66" s="30" t="s">
        <v>298</v>
      </c>
      <c r="E66" s="30"/>
      <c r="F66" s="31">
        <v>80.47</v>
      </c>
      <c r="G66" s="31"/>
      <c r="H66" s="31">
        <f>F66+F67</f>
        <v>149.5</v>
      </c>
      <c r="I66" s="31">
        <f>H66-('incu-raw'!$G$647*2)</f>
        <v>149.5</v>
      </c>
      <c r="J66" s="31">
        <v>135.36000000000001</v>
      </c>
      <c r="K66" s="31">
        <f t="shared" ref="K66:K129" si="5">I66-J66</f>
        <v>14.139999999999986</v>
      </c>
      <c r="L66" s="31">
        <f>J66*(U66/S66)</f>
        <v>58.799522862823068</v>
      </c>
      <c r="M66" s="31">
        <v>10.119999999999999</v>
      </c>
      <c r="N66" s="32">
        <f>M66/100</f>
        <v>0.1012</v>
      </c>
      <c r="O66" s="32">
        <f>M66*(U66/S66)</f>
        <v>4.3960636182902579</v>
      </c>
      <c r="P66" s="32">
        <f>O66/100</f>
        <v>4.3960636182902579E-2</v>
      </c>
      <c r="Q66" s="31">
        <v>1.81</v>
      </c>
      <c r="R66" s="31">
        <v>11.87</v>
      </c>
      <c r="S66" s="31">
        <f t="shared" si="2"/>
        <v>10.059999999999999</v>
      </c>
      <c r="T66" s="31">
        <v>6.18</v>
      </c>
      <c r="U66" s="31">
        <f t="shared" si="3"/>
        <v>4.3699999999999992</v>
      </c>
      <c r="V66" s="31">
        <f t="shared" si="4"/>
        <v>5.6899999999999995</v>
      </c>
      <c r="W66" s="31">
        <f t="shared" ref="W66:W129" si="6">(S66-U66)/U66*100</f>
        <v>130.20594965675059</v>
      </c>
    </row>
    <row r="67" spans="1:23">
      <c r="A67" s="29" t="s">
        <v>29</v>
      </c>
      <c r="B67" s="30" t="s">
        <v>299</v>
      </c>
      <c r="C67" s="30" t="s">
        <v>297</v>
      </c>
      <c r="D67" s="30" t="s">
        <v>298</v>
      </c>
      <c r="E67" s="30"/>
      <c r="F67" s="31">
        <v>69.03</v>
      </c>
      <c r="G67" s="31"/>
      <c r="H67" s="31"/>
      <c r="I67" s="31">
        <f>H67-('incu-raw'!$G$647*2)</f>
        <v>0</v>
      </c>
      <c r="J67" s="33"/>
      <c r="K67" s="31">
        <f t="shared" si="5"/>
        <v>0</v>
      </c>
      <c r="L67" s="31"/>
      <c r="M67" s="33"/>
      <c r="N67" s="32"/>
      <c r="O67" s="32"/>
      <c r="P67" s="32"/>
      <c r="Q67" s="33"/>
      <c r="R67" s="33"/>
      <c r="S67" s="31">
        <f t="shared" si="2"/>
        <v>0</v>
      </c>
      <c r="T67" s="33"/>
      <c r="U67" s="31">
        <f t="shared" si="3"/>
        <v>0</v>
      </c>
      <c r="V67" s="31">
        <f t="shared" si="4"/>
        <v>0</v>
      </c>
      <c r="W67" s="31" t="e">
        <f t="shared" si="6"/>
        <v>#DIV/0!</v>
      </c>
    </row>
    <row r="68" spans="1:23">
      <c r="A68" s="29" t="s">
        <v>29</v>
      </c>
      <c r="B68" s="29" t="s">
        <v>296</v>
      </c>
      <c r="C68" s="30" t="s">
        <v>297</v>
      </c>
      <c r="D68" s="29" t="s">
        <v>301</v>
      </c>
      <c r="E68" s="29"/>
      <c r="F68" s="31">
        <v>276.2</v>
      </c>
      <c r="G68" s="31"/>
      <c r="H68" s="31">
        <f>F68+F69</f>
        <v>660.86</v>
      </c>
      <c r="I68" s="31">
        <f>H68-('incu-raw'!$G$647*2)</f>
        <v>660.86</v>
      </c>
      <c r="J68" s="31">
        <v>459.1</v>
      </c>
      <c r="K68" s="31">
        <f t="shared" si="5"/>
        <v>201.76</v>
      </c>
      <c r="L68" s="31">
        <f>J68*(U68/S68)</f>
        <v>357.39461697722567</v>
      </c>
      <c r="M68" s="31">
        <v>10.24</v>
      </c>
      <c r="N68" s="32">
        <f>M68/100</f>
        <v>0.1024</v>
      </c>
      <c r="O68" s="32">
        <f>M68*(U68/S68)</f>
        <v>7.9715113871635603</v>
      </c>
      <c r="P68" s="32">
        <f>O68/100</f>
        <v>7.9715113871635601E-2</v>
      </c>
      <c r="Q68" s="31">
        <v>1.76</v>
      </c>
      <c r="R68" s="31">
        <v>11.42</v>
      </c>
      <c r="S68" s="31">
        <f t="shared" si="2"/>
        <v>9.66</v>
      </c>
      <c r="T68" s="31">
        <v>9.2799999999999994</v>
      </c>
      <c r="U68" s="31">
        <f t="shared" si="3"/>
        <v>7.52</v>
      </c>
      <c r="V68" s="31">
        <f t="shared" si="4"/>
        <v>2.1400000000000006</v>
      </c>
      <c r="W68" s="31">
        <f t="shared" si="6"/>
        <v>28.45744680851065</v>
      </c>
    </row>
    <row r="69" spans="1:23">
      <c r="A69" s="29" t="s">
        <v>29</v>
      </c>
      <c r="B69" s="30" t="s">
        <v>299</v>
      </c>
      <c r="C69" s="30" t="s">
        <v>297</v>
      </c>
      <c r="D69" s="29" t="s">
        <v>301</v>
      </c>
      <c r="E69" s="29"/>
      <c r="F69" s="31">
        <v>384.66</v>
      </c>
      <c r="G69" s="31"/>
      <c r="H69" s="31"/>
      <c r="I69" s="31">
        <f>H69-('incu-raw'!$G$647*2)</f>
        <v>0</v>
      </c>
      <c r="J69" s="33"/>
      <c r="K69" s="31">
        <f t="shared" si="5"/>
        <v>0</v>
      </c>
      <c r="L69" s="31"/>
      <c r="M69" s="33"/>
      <c r="N69" s="32"/>
      <c r="O69" s="32"/>
      <c r="P69" s="32"/>
      <c r="Q69" s="33"/>
      <c r="R69" s="33"/>
      <c r="S69" s="31">
        <f t="shared" si="2"/>
        <v>0</v>
      </c>
      <c r="T69" s="33"/>
      <c r="U69" s="31">
        <f t="shared" si="3"/>
        <v>0</v>
      </c>
      <c r="V69" s="31">
        <f t="shared" si="4"/>
        <v>0</v>
      </c>
      <c r="W69" s="31" t="e">
        <f t="shared" si="6"/>
        <v>#DIV/0!</v>
      </c>
    </row>
    <row r="70" spans="1:23">
      <c r="A70" s="29" t="s">
        <v>32</v>
      </c>
      <c r="B70" s="30" t="s">
        <v>296</v>
      </c>
      <c r="C70" s="30" t="s">
        <v>297</v>
      </c>
      <c r="D70" s="30" t="s">
        <v>298</v>
      </c>
      <c r="E70" s="30"/>
      <c r="F70" s="31">
        <v>47.93</v>
      </c>
      <c r="G70" s="31"/>
      <c r="H70" s="31">
        <f>F70+F71</f>
        <v>145.91</v>
      </c>
      <c r="I70" s="31">
        <f>H70-('incu-raw'!$G$647*2)</f>
        <v>145.91</v>
      </c>
      <c r="J70" s="31">
        <v>128.59</v>
      </c>
      <c r="K70" s="31">
        <f t="shared" si="5"/>
        <v>17.319999999999993</v>
      </c>
      <c r="L70" s="31">
        <f>J70*(U70/S70)</f>
        <v>45.717819548872178</v>
      </c>
      <c r="M70" s="31">
        <v>10.51</v>
      </c>
      <c r="N70" s="32">
        <f>M70/100</f>
        <v>0.1051</v>
      </c>
      <c r="O70" s="32">
        <f>M70*(U70/S70)</f>
        <v>3.7366380236305043</v>
      </c>
      <c r="P70" s="32">
        <f>O70/100</f>
        <v>3.7366380236305043E-2</v>
      </c>
      <c r="Q70" s="31">
        <v>1.82</v>
      </c>
      <c r="R70" s="31">
        <v>11.13</v>
      </c>
      <c r="S70" s="31">
        <f t="shared" ref="S70:S133" si="7">R70-Q70</f>
        <v>9.31</v>
      </c>
      <c r="T70" s="31">
        <v>5.13</v>
      </c>
      <c r="U70" s="31">
        <f t="shared" ref="U70:U133" si="8">T70-Q70</f>
        <v>3.3099999999999996</v>
      </c>
      <c r="V70" s="31">
        <f t="shared" ref="V70:V133" si="9">S70-U70</f>
        <v>6.0000000000000009</v>
      </c>
      <c r="W70" s="31">
        <f t="shared" si="6"/>
        <v>181.26888217522662</v>
      </c>
    </row>
    <row r="71" spans="1:23">
      <c r="A71" s="29" t="s">
        <v>32</v>
      </c>
      <c r="B71" s="30" t="s">
        <v>299</v>
      </c>
      <c r="C71" s="30" t="s">
        <v>297</v>
      </c>
      <c r="D71" s="30" t="s">
        <v>298</v>
      </c>
      <c r="E71" s="30"/>
      <c r="F71" s="31">
        <v>97.98</v>
      </c>
      <c r="G71" s="31"/>
      <c r="H71" s="31"/>
      <c r="I71" s="31">
        <f>H71-('incu-raw'!$G$647*2)</f>
        <v>0</v>
      </c>
      <c r="J71" s="33"/>
      <c r="K71" s="31">
        <f t="shared" si="5"/>
        <v>0</v>
      </c>
      <c r="L71" s="31"/>
      <c r="M71" s="33"/>
      <c r="N71" s="32"/>
      <c r="O71" s="32"/>
      <c r="P71" s="32"/>
      <c r="Q71" s="33"/>
      <c r="R71" s="33"/>
      <c r="S71" s="31">
        <f t="shared" si="7"/>
        <v>0</v>
      </c>
      <c r="T71" s="33"/>
      <c r="U71" s="31">
        <f t="shared" si="8"/>
        <v>0</v>
      </c>
      <c r="V71" s="31">
        <f t="shared" si="9"/>
        <v>0</v>
      </c>
      <c r="W71" s="31" t="e">
        <f t="shared" si="6"/>
        <v>#DIV/0!</v>
      </c>
    </row>
    <row r="72" spans="1:23">
      <c r="A72" s="29" t="s">
        <v>32</v>
      </c>
      <c r="B72" s="29" t="s">
        <v>296</v>
      </c>
      <c r="C72" s="30" t="s">
        <v>297</v>
      </c>
      <c r="D72" s="29" t="s">
        <v>301</v>
      </c>
      <c r="E72" s="29"/>
      <c r="F72" s="31">
        <v>263.08</v>
      </c>
      <c r="G72" s="31"/>
      <c r="H72" s="31">
        <f>F72+F73</f>
        <v>478.6</v>
      </c>
      <c r="I72" s="31">
        <f>H72-('incu-raw'!$G$647*2)</f>
        <v>478.6</v>
      </c>
      <c r="J72" s="31">
        <v>269.35000000000002</v>
      </c>
      <c r="K72" s="31">
        <f t="shared" si="5"/>
        <v>209.25</v>
      </c>
      <c r="L72" s="31">
        <f>J72*(U72/S72)</f>
        <v>208.5382854100107</v>
      </c>
      <c r="M72" s="31">
        <v>11.26</v>
      </c>
      <c r="N72" s="32">
        <f>M72/100</f>
        <v>0.11259999999999999</v>
      </c>
      <c r="O72" s="32">
        <f>M72*(U72/S72)</f>
        <v>8.7178061767838138</v>
      </c>
      <c r="P72" s="32">
        <f>O72/100</f>
        <v>8.7178061767838141E-2</v>
      </c>
      <c r="Q72" s="31">
        <v>1.8</v>
      </c>
      <c r="R72" s="31">
        <v>11.19</v>
      </c>
      <c r="S72" s="31">
        <f t="shared" si="7"/>
        <v>9.3899999999999988</v>
      </c>
      <c r="T72" s="31">
        <v>9.07</v>
      </c>
      <c r="U72" s="31">
        <f t="shared" si="8"/>
        <v>7.2700000000000005</v>
      </c>
      <c r="V72" s="31">
        <f t="shared" si="9"/>
        <v>2.1199999999999983</v>
      </c>
      <c r="W72" s="31">
        <f t="shared" si="6"/>
        <v>29.160935350756507</v>
      </c>
    </row>
    <row r="73" spans="1:23">
      <c r="A73" s="29" t="s">
        <v>32</v>
      </c>
      <c r="B73" s="30" t="s">
        <v>299</v>
      </c>
      <c r="C73" s="30" t="s">
        <v>297</v>
      </c>
      <c r="D73" s="29" t="s">
        <v>301</v>
      </c>
      <c r="E73" s="29"/>
      <c r="F73" s="31">
        <v>215.52</v>
      </c>
      <c r="G73" s="31"/>
      <c r="H73" s="31"/>
      <c r="I73" s="31">
        <f>H73-('incu-raw'!$G$647*2)</f>
        <v>0</v>
      </c>
      <c r="J73" s="33"/>
      <c r="K73" s="31">
        <f t="shared" si="5"/>
        <v>0</v>
      </c>
      <c r="L73" s="31"/>
      <c r="M73" s="33"/>
      <c r="N73" s="32"/>
      <c r="O73" s="32"/>
      <c r="P73" s="32"/>
      <c r="Q73" s="33"/>
      <c r="R73" s="33"/>
      <c r="S73" s="31">
        <f t="shared" si="7"/>
        <v>0</v>
      </c>
      <c r="T73" s="33"/>
      <c r="U73" s="31">
        <f t="shared" si="8"/>
        <v>0</v>
      </c>
      <c r="V73" s="31">
        <f t="shared" si="9"/>
        <v>0</v>
      </c>
      <c r="W73" s="31" t="e">
        <f t="shared" si="6"/>
        <v>#DIV/0!</v>
      </c>
    </row>
    <row r="74" spans="1:23">
      <c r="A74" s="29" t="s">
        <v>185</v>
      </c>
      <c r="B74" s="30" t="s">
        <v>296</v>
      </c>
      <c r="C74" s="30" t="s">
        <v>297</v>
      </c>
      <c r="D74" s="30" t="s">
        <v>298</v>
      </c>
      <c r="E74" s="30"/>
      <c r="F74" s="31">
        <v>95.11</v>
      </c>
      <c r="G74" s="31">
        <v>2.33</v>
      </c>
      <c r="H74" s="31">
        <f>F74+F75</f>
        <v>131.47999999999999</v>
      </c>
      <c r="I74" s="31">
        <f>H74-('incu-raw'!$G$647*2)</f>
        <v>131.47999999999999</v>
      </c>
      <c r="J74" s="31">
        <v>99.61</v>
      </c>
      <c r="K74" s="31">
        <f t="shared" si="5"/>
        <v>31.86999999999999</v>
      </c>
      <c r="L74" s="31">
        <f>J74*(U74/S74)</f>
        <v>25.349181614349767</v>
      </c>
      <c r="M74" s="31">
        <v>10.220000000000001</v>
      </c>
      <c r="N74" s="32">
        <f>M74/100</f>
        <v>0.10220000000000001</v>
      </c>
      <c r="O74" s="32">
        <f>M74*(U74/S74)</f>
        <v>2.6008295964125554</v>
      </c>
      <c r="P74" s="32">
        <f>O74/100</f>
        <v>2.6008295964125554E-2</v>
      </c>
      <c r="Q74" s="31">
        <v>1.79</v>
      </c>
      <c r="R74" s="31">
        <v>10.71</v>
      </c>
      <c r="S74" s="31">
        <f t="shared" si="7"/>
        <v>8.9200000000000017</v>
      </c>
      <c r="T74" s="31">
        <v>4.0599999999999996</v>
      </c>
      <c r="U74" s="31">
        <f t="shared" si="8"/>
        <v>2.2699999999999996</v>
      </c>
      <c r="V74" s="31">
        <f t="shared" si="9"/>
        <v>6.6500000000000021</v>
      </c>
      <c r="W74" s="31">
        <f t="shared" si="6"/>
        <v>292.95154185022045</v>
      </c>
    </row>
    <row r="75" spans="1:23">
      <c r="A75" s="29" t="s">
        <v>185</v>
      </c>
      <c r="B75" s="30" t="s">
        <v>299</v>
      </c>
      <c r="C75" s="30" t="s">
        <v>297</v>
      </c>
      <c r="D75" s="30" t="s">
        <v>298</v>
      </c>
      <c r="E75" s="30"/>
      <c r="F75" s="31">
        <v>36.369999999999997</v>
      </c>
      <c r="G75" s="31"/>
      <c r="H75" s="31"/>
      <c r="I75" s="31">
        <f>H75-('incu-raw'!$G$647*2)</f>
        <v>0</v>
      </c>
      <c r="J75" s="33"/>
      <c r="K75" s="31">
        <f t="shared" si="5"/>
        <v>0</v>
      </c>
      <c r="L75" s="31"/>
      <c r="M75" s="33"/>
      <c r="N75" s="32"/>
      <c r="O75" s="32"/>
      <c r="P75" s="32"/>
      <c r="Q75" s="33"/>
      <c r="R75" s="33"/>
      <c r="S75" s="31">
        <f t="shared" si="7"/>
        <v>0</v>
      </c>
      <c r="T75" s="33"/>
      <c r="U75" s="31">
        <f t="shared" si="8"/>
        <v>0</v>
      </c>
      <c r="V75" s="31">
        <f t="shared" si="9"/>
        <v>0</v>
      </c>
      <c r="W75" s="31" t="e">
        <f t="shared" si="6"/>
        <v>#DIV/0!</v>
      </c>
    </row>
    <row r="76" spans="1:23">
      <c r="A76" s="29" t="s">
        <v>185</v>
      </c>
      <c r="B76" s="29" t="s">
        <v>296</v>
      </c>
      <c r="C76" s="30" t="s">
        <v>297</v>
      </c>
      <c r="D76" s="29" t="s">
        <v>301</v>
      </c>
      <c r="E76" s="29"/>
      <c r="F76" s="31">
        <v>217.2</v>
      </c>
      <c r="G76" s="31">
        <v>2.27</v>
      </c>
      <c r="H76" s="31">
        <f>F76+F77</f>
        <v>638.70000000000005</v>
      </c>
      <c r="I76" s="31">
        <f>H76-('incu-raw'!$G$647*2)</f>
        <v>638.70000000000005</v>
      </c>
      <c r="J76" s="31">
        <v>280.70999999999998</v>
      </c>
      <c r="K76" s="31">
        <f t="shared" si="5"/>
        <v>357.99000000000007</v>
      </c>
      <c r="L76" s="31">
        <f>J76*(U76/S76)</f>
        <v>208.43137724550897</v>
      </c>
      <c r="M76" s="31">
        <v>10.52</v>
      </c>
      <c r="N76" s="32">
        <f>M76/100</f>
        <v>0.1052</v>
      </c>
      <c r="O76" s="32">
        <f>M76*(U76/S76)</f>
        <v>7.8112574850299392</v>
      </c>
      <c r="P76" s="32">
        <f>O76/100</f>
        <v>7.8112574850299391E-2</v>
      </c>
      <c r="Q76" s="31">
        <v>1.81</v>
      </c>
      <c r="R76" s="31">
        <v>11.83</v>
      </c>
      <c r="S76" s="31">
        <f t="shared" si="7"/>
        <v>10.02</v>
      </c>
      <c r="T76" s="31">
        <v>9.25</v>
      </c>
      <c r="U76" s="31">
        <f t="shared" si="8"/>
        <v>7.4399999999999995</v>
      </c>
      <c r="V76" s="31">
        <f t="shared" si="9"/>
        <v>2.58</v>
      </c>
      <c r="W76" s="31">
        <f t="shared" si="6"/>
        <v>34.677419354838712</v>
      </c>
    </row>
    <row r="77" spans="1:23">
      <c r="A77" s="29" t="s">
        <v>185</v>
      </c>
      <c r="B77" s="30" t="s">
        <v>299</v>
      </c>
      <c r="C77" s="30" t="s">
        <v>297</v>
      </c>
      <c r="D77" s="29" t="s">
        <v>301</v>
      </c>
      <c r="E77" s="29"/>
      <c r="F77" s="31">
        <v>421.5</v>
      </c>
      <c r="G77" s="31"/>
      <c r="H77" s="31"/>
      <c r="I77" s="31">
        <f>H77-('incu-raw'!$G$647*2)</f>
        <v>0</v>
      </c>
      <c r="J77" s="33"/>
      <c r="K77" s="31">
        <f t="shared" si="5"/>
        <v>0</v>
      </c>
      <c r="L77" s="31"/>
      <c r="M77" s="33"/>
      <c r="N77" s="32"/>
      <c r="O77" s="32"/>
      <c r="P77" s="32"/>
      <c r="Q77" s="33"/>
      <c r="R77" s="33"/>
      <c r="S77" s="31">
        <f t="shared" si="7"/>
        <v>0</v>
      </c>
      <c r="T77" s="33"/>
      <c r="U77" s="31">
        <f t="shared" si="8"/>
        <v>0</v>
      </c>
      <c r="V77" s="31">
        <f t="shared" si="9"/>
        <v>0</v>
      </c>
      <c r="W77" s="31" t="e">
        <f t="shared" si="6"/>
        <v>#DIV/0!</v>
      </c>
    </row>
    <row r="78" spans="1:23">
      <c r="A78" s="29" t="s">
        <v>189</v>
      </c>
      <c r="B78" s="30" t="s">
        <v>296</v>
      </c>
      <c r="C78" s="30" t="s">
        <v>297</v>
      </c>
      <c r="D78" s="30" t="s">
        <v>298</v>
      </c>
      <c r="E78" s="30"/>
      <c r="F78" s="31">
        <v>112.24</v>
      </c>
      <c r="G78" s="31">
        <v>2.2999999999999998</v>
      </c>
      <c r="H78" s="31">
        <f>F78+F79</f>
        <v>239.25</v>
      </c>
      <c r="I78" s="31">
        <f>H78-('incu-raw'!$G$647*2)</f>
        <v>239.25</v>
      </c>
      <c r="J78" s="31">
        <v>184.91</v>
      </c>
      <c r="K78" s="31">
        <f t="shared" si="5"/>
        <v>54.34</v>
      </c>
      <c r="L78" s="31">
        <f>J78*(U78/S78)</f>
        <v>72.347515991471212</v>
      </c>
      <c r="M78" s="31">
        <v>10.16</v>
      </c>
      <c r="N78" s="32">
        <f>M78/100</f>
        <v>0.1016</v>
      </c>
      <c r="O78" s="32">
        <f>M78*(U78/S78)</f>
        <v>3.975181236673774</v>
      </c>
      <c r="P78" s="32">
        <f>O78/100</f>
        <v>3.9751812366737742E-2</v>
      </c>
      <c r="Q78" s="31">
        <v>1.78</v>
      </c>
      <c r="R78" s="31">
        <v>11.16</v>
      </c>
      <c r="S78" s="31">
        <f t="shared" si="7"/>
        <v>9.3800000000000008</v>
      </c>
      <c r="T78" s="31">
        <v>5.45</v>
      </c>
      <c r="U78" s="31">
        <f t="shared" si="8"/>
        <v>3.67</v>
      </c>
      <c r="V78" s="31">
        <f t="shared" si="9"/>
        <v>5.7100000000000009</v>
      </c>
      <c r="W78" s="31">
        <f t="shared" si="6"/>
        <v>155.58583106267031</v>
      </c>
    </row>
    <row r="79" spans="1:23">
      <c r="A79" s="29" t="s">
        <v>189</v>
      </c>
      <c r="B79" s="30" t="s">
        <v>299</v>
      </c>
      <c r="C79" s="30" t="s">
        <v>297</v>
      </c>
      <c r="D79" s="30" t="s">
        <v>298</v>
      </c>
      <c r="E79" s="30"/>
      <c r="F79" s="31">
        <v>127.01</v>
      </c>
      <c r="G79" s="31"/>
      <c r="H79" s="31"/>
      <c r="I79" s="31">
        <f>H79-('incu-raw'!$G$647*2)</f>
        <v>0</v>
      </c>
      <c r="J79" s="33"/>
      <c r="K79" s="31">
        <f t="shared" si="5"/>
        <v>0</v>
      </c>
      <c r="L79" s="31"/>
      <c r="M79" s="33"/>
      <c r="N79" s="32"/>
      <c r="O79" s="32"/>
      <c r="P79" s="32"/>
      <c r="Q79" s="33"/>
      <c r="R79" s="33"/>
      <c r="S79" s="31">
        <f t="shared" si="7"/>
        <v>0</v>
      </c>
      <c r="T79" s="33"/>
      <c r="U79" s="31">
        <f t="shared" si="8"/>
        <v>0</v>
      </c>
      <c r="V79" s="31">
        <f t="shared" si="9"/>
        <v>0</v>
      </c>
      <c r="W79" s="31" t="e">
        <f t="shared" si="6"/>
        <v>#DIV/0!</v>
      </c>
    </row>
    <row r="80" spans="1:23">
      <c r="A80" s="29" t="s">
        <v>189</v>
      </c>
      <c r="B80" s="29" t="s">
        <v>296</v>
      </c>
      <c r="C80" s="30" t="s">
        <v>297</v>
      </c>
      <c r="D80" s="29" t="s">
        <v>301</v>
      </c>
      <c r="E80" s="29"/>
      <c r="F80" s="31">
        <v>98.59</v>
      </c>
      <c r="G80" s="31"/>
      <c r="H80" s="31">
        <f>F80+F81</f>
        <v>337.05</v>
      </c>
      <c r="I80" s="31">
        <f>H80-('incu-raw'!$G$647*2)</f>
        <v>337.05</v>
      </c>
      <c r="J80" s="31">
        <v>217.37</v>
      </c>
      <c r="K80" s="31">
        <f t="shared" si="5"/>
        <v>119.68</v>
      </c>
      <c r="L80" s="31">
        <f t="shared" ref="L80:L143" si="10">J80*(U80/S80)</f>
        <v>136.71366702937976</v>
      </c>
      <c r="M80" s="31">
        <v>10.15</v>
      </c>
      <c r="N80" s="32">
        <f t="shared" ref="N80:N143" si="11">M80/100</f>
        <v>0.10150000000000001</v>
      </c>
      <c r="O80" s="32">
        <f t="shared" ref="O80:O143" si="12">M80*(U80/S80)</f>
        <v>6.3837867247007622</v>
      </c>
      <c r="P80" s="32">
        <f t="shared" ref="P80:P143" si="13">O80/100</f>
        <v>6.3837867247007629E-2</v>
      </c>
      <c r="Q80" s="31">
        <v>2.0099999999999998</v>
      </c>
      <c r="R80" s="31">
        <v>11.2</v>
      </c>
      <c r="S80" s="31">
        <f t="shared" si="7"/>
        <v>9.19</v>
      </c>
      <c r="T80" s="31">
        <v>7.79</v>
      </c>
      <c r="U80" s="31">
        <f t="shared" si="8"/>
        <v>5.78</v>
      </c>
      <c r="V80" s="31">
        <f t="shared" si="9"/>
        <v>3.4099999999999993</v>
      </c>
      <c r="W80" s="31">
        <f t="shared" si="6"/>
        <v>58.996539792387523</v>
      </c>
    </row>
    <row r="81" spans="1:23">
      <c r="A81" s="29" t="s">
        <v>189</v>
      </c>
      <c r="B81" s="30" t="s">
        <v>299</v>
      </c>
      <c r="C81" s="30" t="s">
        <v>297</v>
      </c>
      <c r="D81" s="29" t="s">
        <v>301</v>
      </c>
      <c r="E81" s="29"/>
      <c r="F81" s="31">
        <v>238.46</v>
      </c>
      <c r="G81" s="31"/>
      <c r="H81" s="31"/>
      <c r="I81" s="31">
        <f>H81-('incu-raw'!$G$647*2)</f>
        <v>0</v>
      </c>
      <c r="J81" s="33"/>
      <c r="K81" s="31">
        <f t="shared" si="5"/>
        <v>0</v>
      </c>
      <c r="L81" s="31" t="e">
        <f t="shared" si="10"/>
        <v>#DIV/0!</v>
      </c>
      <c r="M81" s="33"/>
      <c r="N81" s="32">
        <f t="shared" si="11"/>
        <v>0</v>
      </c>
      <c r="O81" s="32" t="e">
        <f t="shared" si="12"/>
        <v>#DIV/0!</v>
      </c>
      <c r="P81" s="32" t="e">
        <f t="shared" si="13"/>
        <v>#DIV/0!</v>
      </c>
      <c r="Q81" s="33"/>
      <c r="R81" s="33"/>
      <c r="S81" s="31">
        <f t="shared" si="7"/>
        <v>0</v>
      </c>
      <c r="T81" s="33"/>
      <c r="U81" s="31">
        <f t="shared" si="8"/>
        <v>0</v>
      </c>
      <c r="V81" s="31">
        <f t="shared" si="9"/>
        <v>0</v>
      </c>
      <c r="W81" s="31" t="e">
        <f t="shared" si="6"/>
        <v>#DIV/0!</v>
      </c>
    </row>
    <row r="82" spans="1:23">
      <c r="A82" s="29" t="s">
        <v>193</v>
      </c>
      <c r="B82" s="30" t="s">
        <v>296</v>
      </c>
      <c r="C82" s="30" t="s">
        <v>297</v>
      </c>
      <c r="D82" s="30" t="s">
        <v>298</v>
      </c>
      <c r="E82" s="30"/>
      <c r="F82" s="31">
        <v>147.18</v>
      </c>
      <c r="G82" s="31">
        <v>2.38</v>
      </c>
      <c r="H82" s="31">
        <f>F82+F83</f>
        <v>253.86</v>
      </c>
      <c r="I82" s="31">
        <f>H82-('incu-raw'!$G$647*2)</f>
        <v>253.86</v>
      </c>
      <c r="J82" s="31">
        <v>161.66999999999999</v>
      </c>
      <c r="K82" s="31">
        <f t="shared" si="5"/>
        <v>92.190000000000026</v>
      </c>
      <c r="L82" s="31">
        <f t="shared" si="10"/>
        <v>39.419537037037031</v>
      </c>
      <c r="M82" s="31">
        <v>10.039999999999999</v>
      </c>
      <c r="N82" s="32">
        <f t="shared" si="11"/>
        <v>0.10039999999999999</v>
      </c>
      <c r="O82" s="32">
        <f t="shared" si="12"/>
        <v>2.4480246913580244</v>
      </c>
      <c r="P82" s="32">
        <f t="shared" si="13"/>
        <v>2.4480246913580243E-2</v>
      </c>
      <c r="Q82" s="31">
        <v>1.84</v>
      </c>
      <c r="R82" s="31">
        <v>11.56</v>
      </c>
      <c r="S82" s="31">
        <f t="shared" si="7"/>
        <v>9.7200000000000006</v>
      </c>
      <c r="T82" s="31">
        <v>4.21</v>
      </c>
      <c r="U82" s="31">
        <f t="shared" si="8"/>
        <v>2.37</v>
      </c>
      <c r="V82" s="31">
        <f t="shared" si="9"/>
        <v>7.3500000000000005</v>
      </c>
      <c r="W82" s="31">
        <f t="shared" si="6"/>
        <v>310.12658227848101</v>
      </c>
    </row>
    <row r="83" spans="1:23">
      <c r="A83" s="29" t="s">
        <v>193</v>
      </c>
      <c r="B83" s="30" t="s">
        <v>299</v>
      </c>
      <c r="C83" s="30" t="s">
        <v>297</v>
      </c>
      <c r="D83" s="30" t="s">
        <v>298</v>
      </c>
      <c r="E83" s="30"/>
      <c r="F83" s="31">
        <v>106.68</v>
      </c>
      <c r="G83" s="31">
        <v>2.27</v>
      </c>
      <c r="H83" s="31"/>
      <c r="I83" s="31">
        <f>H83-('incu-raw'!$G$647*2)</f>
        <v>0</v>
      </c>
      <c r="J83" s="33"/>
      <c r="K83" s="31">
        <f t="shared" si="5"/>
        <v>0</v>
      </c>
      <c r="L83" s="31" t="e">
        <f t="shared" si="10"/>
        <v>#DIV/0!</v>
      </c>
      <c r="M83" s="33"/>
      <c r="N83" s="32">
        <f t="shared" si="11"/>
        <v>0</v>
      </c>
      <c r="O83" s="32" t="e">
        <f t="shared" si="12"/>
        <v>#DIV/0!</v>
      </c>
      <c r="P83" s="32" t="e">
        <f t="shared" si="13"/>
        <v>#DIV/0!</v>
      </c>
      <c r="Q83" s="33"/>
      <c r="R83" s="33"/>
      <c r="S83" s="31">
        <f t="shared" si="7"/>
        <v>0</v>
      </c>
      <c r="T83" s="33"/>
      <c r="U83" s="31">
        <f t="shared" si="8"/>
        <v>0</v>
      </c>
      <c r="V83" s="31">
        <f t="shared" si="9"/>
        <v>0</v>
      </c>
      <c r="W83" s="31" t="e">
        <f t="shared" si="6"/>
        <v>#DIV/0!</v>
      </c>
    </row>
    <row r="84" spans="1:23">
      <c r="A84" s="29" t="s">
        <v>193</v>
      </c>
      <c r="B84" s="29" t="s">
        <v>296</v>
      </c>
      <c r="C84" s="30" t="s">
        <v>297</v>
      </c>
      <c r="D84" s="29" t="s">
        <v>301</v>
      </c>
      <c r="E84" s="29"/>
      <c r="F84" s="31">
        <v>81.95</v>
      </c>
      <c r="G84" s="31"/>
      <c r="H84" s="31">
        <f>F84+F85</f>
        <v>376.59999999999997</v>
      </c>
      <c r="I84" s="31">
        <f>H84-('incu-raw'!$G$647*2)</f>
        <v>376.59999999999997</v>
      </c>
      <c r="J84" s="31">
        <v>161.91</v>
      </c>
      <c r="K84" s="31">
        <f t="shared" si="5"/>
        <v>214.68999999999997</v>
      </c>
      <c r="L84" s="31">
        <f t="shared" si="10"/>
        <v>112.8715503080082</v>
      </c>
      <c r="M84" s="31">
        <v>10.01</v>
      </c>
      <c r="N84" s="32">
        <f t="shared" si="11"/>
        <v>0.10009999999999999</v>
      </c>
      <c r="O84" s="32">
        <f t="shared" si="12"/>
        <v>6.9782238193018475</v>
      </c>
      <c r="P84" s="32">
        <f t="shared" si="13"/>
        <v>6.9782238193018473E-2</v>
      </c>
      <c r="Q84" s="31">
        <v>1.73</v>
      </c>
      <c r="R84" s="31">
        <v>11.47</v>
      </c>
      <c r="S84" s="31">
        <f t="shared" si="7"/>
        <v>9.74</v>
      </c>
      <c r="T84" s="31">
        <v>8.52</v>
      </c>
      <c r="U84" s="31">
        <f t="shared" si="8"/>
        <v>6.7899999999999991</v>
      </c>
      <c r="V84" s="31">
        <f t="shared" si="9"/>
        <v>2.9500000000000011</v>
      </c>
      <c r="W84" s="31">
        <f t="shared" si="6"/>
        <v>43.446244477172336</v>
      </c>
    </row>
    <row r="85" spans="1:23">
      <c r="A85" s="29" t="s">
        <v>193</v>
      </c>
      <c r="B85" s="30" t="s">
        <v>299</v>
      </c>
      <c r="C85" s="30" t="s">
        <v>297</v>
      </c>
      <c r="D85" s="29" t="s">
        <v>301</v>
      </c>
      <c r="E85" s="29"/>
      <c r="F85" s="31">
        <v>294.64999999999998</v>
      </c>
      <c r="G85" s="31"/>
      <c r="H85" s="31"/>
      <c r="I85" s="31">
        <f>H85-('incu-raw'!$G$647*2)</f>
        <v>0</v>
      </c>
      <c r="J85" s="33"/>
      <c r="K85" s="31">
        <f t="shared" si="5"/>
        <v>0</v>
      </c>
      <c r="L85" s="31" t="e">
        <f t="shared" si="10"/>
        <v>#DIV/0!</v>
      </c>
      <c r="M85" s="33"/>
      <c r="N85" s="32">
        <f t="shared" si="11"/>
        <v>0</v>
      </c>
      <c r="O85" s="32" t="e">
        <f t="shared" si="12"/>
        <v>#DIV/0!</v>
      </c>
      <c r="P85" s="32" t="e">
        <f t="shared" si="13"/>
        <v>#DIV/0!</v>
      </c>
      <c r="Q85" s="33"/>
      <c r="R85" s="33"/>
      <c r="S85" s="31">
        <f t="shared" si="7"/>
        <v>0</v>
      </c>
      <c r="T85" s="33"/>
      <c r="U85" s="31">
        <f t="shared" si="8"/>
        <v>0</v>
      </c>
      <c r="V85" s="31">
        <f t="shared" si="9"/>
        <v>0</v>
      </c>
      <c r="W85" s="31" t="e">
        <f t="shared" si="6"/>
        <v>#DIV/0!</v>
      </c>
    </row>
    <row r="86" spans="1:23">
      <c r="A86" s="29" t="s">
        <v>197</v>
      </c>
      <c r="B86" s="30" t="s">
        <v>296</v>
      </c>
      <c r="C86" s="30" t="s">
        <v>297</v>
      </c>
      <c r="D86" s="30" t="s">
        <v>298</v>
      </c>
      <c r="E86" s="30" t="s">
        <v>305</v>
      </c>
      <c r="F86" s="31">
        <v>285.55</v>
      </c>
      <c r="G86" s="31"/>
      <c r="H86" s="31">
        <f>F86+F87</f>
        <v>483.5</v>
      </c>
      <c r="I86" s="31">
        <f>H86-('incu-raw'!$G$647*2)</f>
        <v>483.5</v>
      </c>
      <c r="J86" s="31">
        <v>65.72</v>
      </c>
      <c r="K86" s="31">
        <f t="shared" si="5"/>
        <v>417.78</v>
      </c>
      <c r="L86" s="31">
        <f t="shared" si="10"/>
        <v>21.236054421768706</v>
      </c>
      <c r="M86" s="31">
        <v>11.19</v>
      </c>
      <c r="N86" s="32">
        <f t="shared" si="11"/>
        <v>0.1119</v>
      </c>
      <c r="O86" s="32">
        <f t="shared" si="12"/>
        <v>3.6158163265306116</v>
      </c>
      <c r="P86" s="32">
        <f t="shared" si="13"/>
        <v>3.6158163265306117E-2</v>
      </c>
      <c r="Q86" s="31">
        <v>1.83</v>
      </c>
      <c r="R86" s="31">
        <v>10.65</v>
      </c>
      <c r="S86" s="31">
        <f t="shared" si="7"/>
        <v>8.82</v>
      </c>
      <c r="T86" s="31">
        <v>4.68</v>
      </c>
      <c r="U86" s="31">
        <f t="shared" si="8"/>
        <v>2.8499999999999996</v>
      </c>
      <c r="V86" s="31">
        <f t="shared" si="9"/>
        <v>5.9700000000000006</v>
      </c>
      <c r="W86" s="31">
        <f t="shared" si="6"/>
        <v>209.47368421052636</v>
      </c>
    </row>
    <row r="87" spans="1:23">
      <c r="A87" s="29" t="s">
        <v>197</v>
      </c>
      <c r="B87" s="30" t="s">
        <v>299</v>
      </c>
      <c r="C87" s="30" t="s">
        <v>297</v>
      </c>
      <c r="D87" s="30" t="s">
        <v>298</v>
      </c>
      <c r="E87" s="30"/>
      <c r="F87" s="31">
        <v>197.95</v>
      </c>
      <c r="G87" s="31"/>
      <c r="H87" s="31"/>
      <c r="I87" s="31">
        <f>H87-('incu-raw'!$G$647*2)</f>
        <v>0</v>
      </c>
      <c r="J87" s="33"/>
      <c r="K87" s="31">
        <f t="shared" si="5"/>
        <v>0</v>
      </c>
      <c r="L87" s="31" t="e">
        <f t="shared" si="10"/>
        <v>#DIV/0!</v>
      </c>
      <c r="M87" s="33"/>
      <c r="N87" s="32">
        <f t="shared" si="11"/>
        <v>0</v>
      </c>
      <c r="O87" s="32" t="e">
        <f t="shared" si="12"/>
        <v>#DIV/0!</v>
      </c>
      <c r="P87" s="32" t="e">
        <f t="shared" si="13"/>
        <v>#DIV/0!</v>
      </c>
      <c r="Q87" s="33"/>
      <c r="R87" s="33"/>
      <c r="S87" s="31">
        <f t="shared" si="7"/>
        <v>0</v>
      </c>
      <c r="T87" s="33"/>
      <c r="U87" s="31">
        <f t="shared" si="8"/>
        <v>0</v>
      </c>
      <c r="V87" s="31">
        <f t="shared" si="9"/>
        <v>0</v>
      </c>
      <c r="W87" s="31" t="e">
        <f t="shared" si="6"/>
        <v>#DIV/0!</v>
      </c>
    </row>
    <row r="88" spans="1:23">
      <c r="A88" s="29" t="s">
        <v>197</v>
      </c>
      <c r="B88" s="29" t="s">
        <v>296</v>
      </c>
      <c r="C88" s="30" t="s">
        <v>297</v>
      </c>
      <c r="D88" s="29" t="s">
        <v>301</v>
      </c>
      <c r="E88" s="29"/>
      <c r="F88" s="31">
        <v>78.790000000000006</v>
      </c>
      <c r="G88" s="31"/>
      <c r="H88" s="31">
        <f>F88+F89</f>
        <v>208.53000000000003</v>
      </c>
      <c r="I88" s="31">
        <f>H88-('incu-raw'!$G$647*2)</f>
        <v>208.53000000000003</v>
      </c>
      <c r="J88" s="31">
        <v>71.89</v>
      </c>
      <c r="K88" s="31">
        <f t="shared" si="5"/>
        <v>136.64000000000004</v>
      </c>
      <c r="L88" s="31">
        <f t="shared" si="10"/>
        <v>31.753271413828685</v>
      </c>
      <c r="M88" s="31">
        <v>11.14</v>
      </c>
      <c r="N88" s="32">
        <f t="shared" si="11"/>
        <v>0.1114</v>
      </c>
      <c r="O88" s="32">
        <f t="shared" si="12"/>
        <v>4.9204540763673892</v>
      </c>
      <c r="P88" s="32">
        <f t="shared" si="13"/>
        <v>4.9204540763673893E-2</v>
      </c>
      <c r="Q88" s="31">
        <v>1.71</v>
      </c>
      <c r="R88" s="31">
        <v>11.4</v>
      </c>
      <c r="S88" s="31">
        <f t="shared" si="7"/>
        <v>9.6900000000000013</v>
      </c>
      <c r="T88" s="31">
        <v>5.99</v>
      </c>
      <c r="U88" s="31">
        <f t="shared" si="8"/>
        <v>4.28</v>
      </c>
      <c r="V88" s="31">
        <f t="shared" si="9"/>
        <v>5.410000000000001</v>
      </c>
      <c r="W88" s="31">
        <f t="shared" si="6"/>
        <v>126.40186915887853</v>
      </c>
    </row>
    <row r="89" spans="1:23">
      <c r="A89" s="29" t="s">
        <v>197</v>
      </c>
      <c r="B89" s="30" t="s">
        <v>299</v>
      </c>
      <c r="C89" s="30" t="s">
        <v>297</v>
      </c>
      <c r="D89" s="29" t="s">
        <v>301</v>
      </c>
      <c r="E89" s="29" t="s">
        <v>306</v>
      </c>
      <c r="F89" s="31">
        <v>129.74</v>
      </c>
      <c r="G89" s="31"/>
      <c r="H89" s="31"/>
      <c r="I89" s="31">
        <f>H89-('incu-raw'!$G$647*2)</f>
        <v>0</v>
      </c>
      <c r="J89" s="33"/>
      <c r="K89" s="31">
        <f t="shared" si="5"/>
        <v>0</v>
      </c>
      <c r="L89" s="31" t="e">
        <f t="shared" si="10"/>
        <v>#DIV/0!</v>
      </c>
      <c r="M89" s="33"/>
      <c r="N89" s="32">
        <f t="shared" si="11"/>
        <v>0</v>
      </c>
      <c r="O89" s="32" t="e">
        <f t="shared" si="12"/>
        <v>#DIV/0!</v>
      </c>
      <c r="P89" s="32" t="e">
        <f t="shared" si="13"/>
        <v>#DIV/0!</v>
      </c>
      <c r="Q89" s="33"/>
      <c r="R89" s="33"/>
      <c r="S89" s="31">
        <f t="shared" si="7"/>
        <v>0</v>
      </c>
      <c r="T89" s="33"/>
      <c r="U89" s="31">
        <f t="shared" si="8"/>
        <v>0</v>
      </c>
      <c r="V89" s="31">
        <f t="shared" si="9"/>
        <v>0</v>
      </c>
      <c r="W89" s="31" t="e">
        <f t="shared" si="6"/>
        <v>#DIV/0!</v>
      </c>
    </row>
    <row r="90" spans="1:23">
      <c r="A90" s="29" t="s">
        <v>201</v>
      </c>
      <c r="B90" s="30" t="s">
        <v>296</v>
      </c>
      <c r="C90" s="30" t="s">
        <v>297</v>
      </c>
      <c r="D90" s="30" t="s">
        <v>298</v>
      </c>
      <c r="E90" s="30"/>
      <c r="F90" s="31">
        <v>111.32</v>
      </c>
      <c r="G90" s="31">
        <v>2.2999999999999998</v>
      </c>
      <c r="H90" s="31">
        <f>F90+F91</f>
        <v>181.47</v>
      </c>
      <c r="I90" s="31">
        <f>H90-('incu-raw'!$G$647*2)</f>
        <v>181.47</v>
      </c>
      <c r="J90" s="34">
        <v>148.04</v>
      </c>
      <c r="K90" s="31">
        <f t="shared" si="5"/>
        <v>33.430000000000007</v>
      </c>
      <c r="L90" s="31">
        <f t="shared" si="10"/>
        <v>53.463588571428573</v>
      </c>
      <c r="M90" s="34">
        <v>10.72</v>
      </c>
      <c r="N90" s="32">
        <f t="shared" si="11"/>
        <v>0.1072</v>
      </c>
      <c r="O90" s="32">
        <f t="shared" si="12"/>
        <v>3.871451428571429</v>
      </c>
      <c r="P90" s="32">
        <f t="shared" si="13"/>
        <v>3.8714514285714291E-2</v>
      </c>
      <c r="Q90" s="34">
        <v>1.74</v>
      </c>
      <c r="R90" s="34">
        <v>10.49</v>
      </c>
      <c r="S90" s="31">
        <f t="shared" si="7"/>
        <v>8.75</v>
      </c>
      <c r="T90" s="34">
        <v>4.9000000000000004</v>
      </c>
      <c r="U90" s="31">
        <f t="shared" si="8"/>
        <v>3.16</v>
      </c>
      <c r="V90" s="31">
        <f t="shared" si="9"/>
        <v>5.59</v>
      </c>
      <c r="W90" s="31">
        <f t="shared" si="6"/>
        <v>176.89873417721518</v>
      </c>
    </row>
    <row r="91" spans="1:23">
      <c r="A91" s="29" t="s">
        <v>201</v>
      </c>
      <c r="B91" s="30" t="s">
        <v>299</v>
      </c>
      <c r="C91" s="30" t="s">
        <v>297</v>
      </c>
      <c r="D91" s="30" t="s">
        <v>298</v>
      </c>
      <c r="E91" s="30"/>
      <c r="F91" s="31">
        <v>70.150000000000006</v>
      </c>
      <c r="G91" s="31"/>
      <c r="H91" s="31"/>
      <c r="I91" s="31">
        <f>H91-('incu-raw'!$G$647*2)</f>
        <v>0</v>
      </c>
      <c r="J91" s="33"/>
      <c r="K91" s="31">
        <f t="shared" si="5"/>
        <v>0</v>
      </c>
      <c r="L91" s="31" t="e">
        <f t="shared" si="10"/>
        <v>#DIV/0!</v>
      </c>
      <c r="M91" s="33"/>
      <c r="N91" s="32">
        <f t="shared" si="11"/>
        <v>0</v>
      </c>
      <c r="O91" s="32" t="e">
        <f t="shared" si="12"/>
        <v>#DIV/0!</v>
      </c>
      <c r="P91" s="32" t="e">
        <f t="shared" si="13"/>
        <v>#DIV/0!</v>
      </c>
      <c r="Q91" s="33"/>
      <c r="R91" s="33"/>
      <c r="S91" s="31">
        <f t="shared" si="7"/>
        <v>0</v>
      </c>
      <c r="T91" s="33"/>
      <c r="U91" s="31">
        <f t="shared" si="8"/>
        <v>0</v>
      </c>
      <c r="V91" s="31">
        <f t="shared" si="9"/>
        <v>0</v>
      </c>
      <c r="W91" s="31" t="e">
        <f t="shared" si="6"/>
        <v>#DIV/0!</v>
      </c>
    </row>
    <row r="92" spans="1:23">
      <c r="A92" s="29" t="s">
        <v>201</v>
      </c>
      <c r="B92" s="29" t="s">
        <v>296</v>
      </c>
      <c r="C92" s="30" t="s">
        <v>297</v>
      </c>
      <c r="D92" s="29" t="s">
        <v>301</v>
      </c>
      <c r="E92" s="29"/>
      <c r="F92" s="31">
        <v>61.39</v>
      </c>
      <c r="G92" s="31"/>
      <c r="H92" s="31">
        <f>F92+F93</f>
        <v>300.01</v>
      </c>
      <c r="I92" s="31">
        <f>H92-('incu-raw'!$G$647*2)</f>
        <v>300.01</v>
      </c>
      <c r="J92" s="34">
        <v>225.07</v>
      </c>
      <c r="K92" s="31">
        <f t="shared" si="5"/>
        <v>74.94</v>
      </c>
      <c r="L92" s="31">
        <f t="shared" si="10"/>
        <v>101.99885458167331</v>
      </c>
      <c r="M92" s="34">
        <v>10.039999999999999</v>
      </c>
      <c r="N92" s="32">
        <f t="shared" si="11"/>
        <v>0.10039999999999999</v>
      </c>
      <c r="O92" s="32">
        <f t="shared" si="12"/>
        <v>4.55</v>
      </c>
      <c r="P92" s="32">
        <f t="shared" si="13"/>
        <v>4.5499999999999999E-2</v>
      </c>
      <c r="Q92" s="34">
        <v>1.77</v>
      </c>
      <c r="R92" s="34">
        <v>11.81</v>
      </c>
      <c r="S92" s="31">
        <f t="shared" si="7"/>
        <v>10.040000000000001</v>
      </c>
      <c r="T92" s="34">
        <v>6.32</v>
      </c>
      <c r="U92" s="31">
        <f t="shared" si="8"/>
        <v>4.5500000000000007</v>
      </c>
      <c r="V92" s="31">
        <f t="shared" si="9"/>
        <v>5.49</v>
      </c>
      <c r="W92" s="31">
        <f t="shared" si="6"/>
        <v>120.65934065934066</v>
      </c>
    </row>
    <row r="93" spans="1:23">
      <c r="A93" s="29" t="s">
        <v>201</v>
      </c>
      <c r="B93" s="30" t="s">
        <v>299</v>
      </c>
      <c r="C93" s="30" t="s">
        <v>297</v>
      </c>
      <c r="D93" s="29" t="s">
        <v>301</v>
      </c>
      <c r="E93" s="29"/>
      <c r="F93" s="31">
        <v>238.62</v>
      </c>
      <c r="G93" s="31"/>
      <c r="H93" s="31"/>
      <c r="I93" s="31">
        <f>H93-('incu-raw'!$G$647*2)</f>
        <v>0</v>
      </c>
      <c r="J93" s="33"/>
      <c r="K93" s="31">
        <f t="shared" si="5"/>
        <v>0</v>
      </c>
      <c r="L93" s="31" t="e">
        <f t="shared" si="10"/>
        <v>#DIV/0!</v>
      </c>
      <c r="M93" s="33"/>
      <c r="N93" s="32">
        <f t="shared" si="11"/>
        <v>0</v>
      </c>
      <c r="O93" s="32" t="e">
        <f t="shared" si="12"/>
        <v>#DIV/0!</v>
      </c>
      <c r="P93" s="32" t="e">
        <f t="shared" si="13"/>
        <v>#DIV/0!</v>
      </c>
      <c r="Q93" s="33"/>
      <c r="R93" s="33"/>
      <c r="S93" s="31">
        <f t="shared" si="7"/>
        <v>0</v>
      </c>
      <c r="T93" s="33"/>
      <c r="U93" s="31">
        <f t="shared" si="8"/>
        <v>0</v>
      </c>
      <c r="V93" s="31">
        <f t="shared" si="9"/>
        <v>0</v>
      </c>
      <c r="W93" s="31" t="e">
        <f t="shared" si="6"/>
        <v>#DIV/0!</v>
      </c>
    </row>
    <row r="94" spans="1:23">
      <c r="A94" s="29" t="s">
        <v>205</v>
      </c>
      <c r="B94" s="30" t="s">
        <v>296</v>
      </c>
      <c r="C94" s="30" t="s">
        <v>297</v>
      </c>
      <c r="D94" s="30" t="s">
        <v>298</v>
      </c>
      <c r="E94" s="30"/>
      <c r="F94" s="31">
        <v>85.03</v>
      </c>
      <c r="G94" s="31">
        <v>2.31</v>
      </c>
      <c r="H94" s="31">
        <f t="shared" ref="H94:H125" si="14">F94+F95</f>
        <v>157.6</v>
      </c>
      <c r="I94" s="31">
        <f>H94-('incu-raw'!$G$647*2)</f>
        <v>157.6</v>
      </c>
      <c r="J94" s="31">
        <v>126.4</v>
      </c>
      <c r="K94" s="31">
        <f t="shared" si="5"/>
        <v>31.199999999999989</v>
      </c>
      <c r="L94" s="31">
        <f t="shared" si="10"/>
        <v>43.302454642475986</v>
      </c>
      <c r="M94" s="31">
        <v>11.07</v>
      </c>
      <c r="N94" s="32">
        <f t="shared" si="11"/>
        <v>0.11070000000000001</v>
      </c>
      <c r="O94" s="32">
        <f t="shared" si="12"/>
        <v>3.7923906083244394</v>
      </c>
      <c r="P94" s="32">
        <f t="shared" si="13"/>
        <v>3.7923906083244391E-2</v>
      </c>
      <c r="Q94" s="31">
        <v>1.7</v>
      </c>
      <c r="R94" s="31">
        <v>11.07</v>
      </c>
      <c r="S94" s="31">
        <f t="shared" si="7"/>
        <v>9.370000000000001</v>
      </c>
      <c r="T94" s="31">
        <v>4.91</v>
      </c>
      <c r="U94" s="31">
        <f t="shared" si="8"/>
        <v>3.21</v>
      </c>
      <c r="V94" s="31">
        <f t="shared" si="9"/>
        <v>6.160000000000001</v>
      </c>
      <c r="W94" s="31">
        <f t="shared" si="6"/>
        <v>191.90031152647978</v>
      </c>
    </row>
    <row r="95" spans="1:23">
      <c r="A95" s="29" t="s">
        <v>205</v>
      </c>
      <c r="B95" s="30" t="s">
        <v>299</v>
      </c>
      <c r="C95" s="30" t="s">
        <v>297</v>
      </c>
      <c r="D95" s="30" t="s">
        <v>298</v>
      </c>
      <c r="E95" s="30"/>
      <c r="F95" s="31">
        <v>72.569999999999993</v>
      </c>
      <c r="G95" s="31"/>
      <c r="H95" s="31">
        <f t="shared" si="14"/>
        <v>456.01</v>
      </c>
      <c r="I95" s="31">
        <f>H95-('incu-raw'!$G$647*2)</f>
        <v>456.01</v>
      </c>
      <c r="J95" s="33"/>
      <c r="K95" s="31">
        <f t="shared" si="5"/>
        <v>456.01</v>
      </c>
      <c r="L95" s="31" t="e">
        <f t="shared" si="10"/>
        <v>#DIV/0!</v>
      </c>
      <c r="M95" s="33"/>
      <c r="N95" s="32">
        <f t="shared" si="11"/>
        <v>0</v>
      </c>
      <c r="O95" s="32" t="e">
        <f t="shared" si="12"/>
        <v>#DIV/0!</v>
      </c>
      <c r="P95" s="32" t="e">
        <f t="shared" si="13"/>
        <v>#DIV/0!</v>
      </c>
      <c r="Q95" s="33"/>
      <c r="R95" s="33"/>
      <c r="S95" s="31">
        <f t="shared" si="7"/>
        <v>0</v>
      </c>
      <c r="T95" s="33"/>
      <c r="U95" s="31">
        <f t="shared" si="8"/>
        <v>0</v>
      </c>
      <c r="V95" s="31">
        <f t="shared" si="9"/>
        <v>0</v>
      </c>
      <c r="W95" s="31" t="e">
        <f t="shared" si="6"/>
        <v>#DIV/0!</v>
      </c>
    </row>
    <row r="96" spans="1:23">
      <c r="A96" s="29" t="s">
        <v>205</v>
      </c>
      <c r="B96" s="29" t="s">
        <v>296</v>
      </c>
      <c r="C96" s="30" t="s">
        <v>297</v>
      </c>
      <c r="D96" s="29" t="s">
        <v>301</v>
      </c>
      <c r="E96" s="29"/>
      <c r="F96" s="31">
        <v>383.44</v>
      </c>
      <c r="G96" s="31">
        <v>2.27</v>
      </c>
      <c r="H96" s="31">
        <f t="shared" si="14"/>
        <v>557.05999999999995</v>
      </c>
      <c r="I96" s="31">
        <f>H96-('incu-raw'!$G$647*2)</f>
        <v>557.05999999999995</v>
      </c>
      <c r="J96" s="31">
        <v>258.7</v>
      </c>
      <c r="K96" s="31">
        <f t="shared" si="5"/>
        <v>298.35999999999996</v>
      </c>
      <c r="L96" s="31">
        <f t="shared" si="10"/>
        <v>159.63485952133195</v>
      </c>
      <c r="M96" s="31">
        <v>11.24</v>
      </c>
      <c r="N96" s="32">
        <f t="shared" si="11"/>
        <v>0.1124</v>
      </c>
      <c r="O96" s="32">
        <f t="shared" si="12"/>
        <v>6.9358168574401677</v>
      </c>
      <c r="P96" s="32">
        <f t="shared" si="13"/>
        <v>6.9358168574401677E-2</v>
      </c>
      <c r="Q96" s="31">
        <v>1.72</v>
      </c>
      <c r="R96" s="31">
        <v>11.33</v>
      </c>
      <c r="S96" s="31">
        <f t="shared" si="7"/>
        <v>9.61</v>
      </c>
      <c r="T96" s="31">
        <v>7.65</v>
      </c>
      <c r="U96" s="31">
        <f t="shared" si="8"/>
        <v>5.9300000000000006</v>
      </c>
      <c r="V96" s="31">
        <f t="shared" si="9"/>
        <v>3.6799999999999988</v>
      </c>
      <c r="W96" s="31">
        <f t="shared" si="6"/>
        <v>62.057335581787498</v>
      </c>
    </row>
    <row r="97" spans="1:23">
      <c r="A97" s="29" t="s">
        <v>205</v>
      </c>
      <c r="B97" s="30" t="s">
        <v>299</v>
      </c>
      <c r="C97" s="30" t="s">
        <v>297</v>
      </c>
      <c r="D97" s="29" t="s">
        <v>301</v>
      </c>
      <c r="E97" s="29"/>
      <c r="F97" s="31">
        <v>173.62</v>
      </c>
      <c r="G97" s="31"/>
      <c r="H97" s="31">
        <f t="shared" si="14"/>
        <v>276.52999999999997</v>
      </c>
      <c r="I97" s="31">
        <f>H97-('incu-raw'!$G$647*2)</f>
        <v>276.52999999999997</v>
      </c>
      <c r="J97" s="33"/>
      <c r="K97" s="31">
        <f t="shared" si="5"/>
        <v>276.52999999999997</v>
      </c>
      <c r="L97" s="31" t="e">
        <f t="shared" si="10"/>
        <v>#DIV/0!</v>
      </c>
      <c r="M97" s="33"/>
      <c r="N97" s="32">
        <f t="shared" si="11"/>
        <v>0</v>
      </c>
      <c r="O97" s="32" t="e">
        <f t="shared" si="12"/>
        <v>#DIV/0!</v>
      </c>
      <c r="P97" s="32" t="e">
        <f t="shared" si="13"/>
        <v>#DIV/0!</v>
      </c>
      <c r="Q97" s="33"/>
      <c r="R97" s="33"/>
      <c r="S97" s="31">
        <f t="shared" si="7"/>
        <v>0</v>
      </c>
      <c r="T97" s="33"/>
      <c r="U97" s="31">
        <f t="shared" si="8"/>
        <v>0</v>
      </c>
      <c r="V97" s="31">
        <f t="shared" si="9"/>
        <v>0</v>
      </c>
      <c r="W97" s="31" t="e">
        <f t="shared" si="6"/>
        <v>#DIV/0!</v>
      </c>
    </row>
    <row r="98" spans="1:23">
      <c r="A98" s="29" t="s">
        <v>307</v>
      </c>
      <c r="B98" s="30" t="s">
        <v>296</v>
      </c>
      <c r="C98" s="30" t="s">
        <v>297</v>
      </c>
      <c r="D98" s="30" t="s">
        <v>298</v>
      </c>
      <c r="E98" s="30"/>
      <c r="F98" s="31">
        <v>102.91</v>
      </c>
      <c r="G98" s="31"/>
      <c r="H98" s="31">
        <f t="shared" si="14"/>
        <v>189.72</v>
      </c>
      <c r="I98" s="31">
        <f>H98-('incu-raw'!$G$647*2)</f>
        <v>189.72</v>
      </c>
      <c r="J98" s="31">
        <v>138.63999999999999</v>
      </c>
      <c r="K98" s="31">
        <f t="shared" si="5"/>
        <v>51.080000000000013</v>
      </c>
      <c r="L98" s="31">
        <f t="shared" si="10"/>
        <v>46.650683491062033</v>
      </c>
      <c r="M98" s="31">
        <v>10.08</v>
      </c>
      <c r="N98" s="32">
        <f t="shared" si="11"/>
        <v>0.1008</v>
      </c>
      <c r="O98" s="32">
        <f t="shared" si="12"/>
        <v>3.3917981072555201</v>
      </c>
      <c r="P98" s="32">
        <f t="shared" si="13"/>
        <v>3.3917981072555198E-2</v>
      </c>
      <c r="Q98" s="31">
        <v>1.7</v>
      </c>
      <c r="R98" s="31">
        <v>11.21</v>
      </c>
      <c r="S98" s="31">
        <f t="shared" si="7"/>
        <v>9.5100000000000016</v>
      </c>
      <c r="T98" s="31">
        <v>4.9000000000000004</v>
      </c>
      <c r="U98" s="31">
        <f t="shared" si="8"/>
        <v>3.2</v>
      </c>
      <c r="V98" s="31">
        <f t="shared" si="9"/>
        <v>6.3100000000000014</v>
      </c>
      <c r="W98" s="31">
        <f t="shared" si="6"/>
        <v>197.18750000000003</v>
      </c>
    </row>
    <row r="99" spans="1:23">
      <c r="A99" s="29" t="s">
        <v>307</v>
      </c>
      <c r="B99" s="30" t="s">
        <v>299</v>
      </c>
      <c r="C99" s="30" t="s">
        <v>297</v>
      </c>
      <c r="D99" s="30" t="s">
        <v>298</v>
      </c>
      <c r="E99" s="30"/>
      <c r="F99" s="31">
        <v>86.81</v>
      </c>
      <c r="G99" s="31"/>
      <c r="H99" s="31">
        <f t="shared" si="14"/>
        <v>233</v>
      </c>
      <c r="I99" s="31">
        <f>H99-('incu-raw'!$G$647*2)</f>
        <v>233</v>
      </c>
      <c r="J99" s="33"/>
      <c r="K99" s="31">
        <f t="shared" si="5"/>
        <v>233</v>
      </c>
      <c r="L99" s="31" t="e">
        <f t="shared" si="10"/>
        <v>#DIV/0!</v>
      </c>
      <c r="M99" s="33"/>
      <c r="N99" s="32">
        <f t="shared" si="11"/>
        <v>0</v>
      </c>
      <c r="O99" s="32" t="e">
        <f t="shared" si="12"/>
        <v>#DIV/0!</v>
      </c>
      <c r="P99" s="32" t="e">
        <f t="shared" si="13"/>
        <v>#DIV/0!</v>
      </c>
      <c r="Q99" s="33"/>
      <c r="R99" s="33"/>
      <c r="S99" s="31">
        <f t="shared" si="7"/>
        <v>0</v>
      </c>
      <c r="T99" s="33"/>
      <c r="U99" s="31">
        <f t="shared" si="8"/>
        <v>0</v>
      </c>
      <c r="V99" s="31">
        <f t="shared" si="9"/>
        <v>0</v>
      </c>
      <c r="W99" s="31" t="e">
        <f t="shared" si="6"/>
        <v>#DIV/0!</v>
      </c>
    </row>
    <row r="100" spans="1:23">
      <c r="A100" s="29" t="s">
        <v>307</v>
      </c>
      <c r="B100" s="29" t="s">
        <v>296</v>
      </c>
      <c r="C100" s="30" t="s">
        <v>297</v>
      </c>
      <c r="D100" s="29" t="s">
        <v>301</v>
      </c>
      <c r="E100" s="29"/>
      <c r="F100" s="31">
        <v>146.19</v>
      </c>
      <c r="G100" s="31"/>
      <c r="H100" s="31">
        <f t="shared" si="14"/>
        <v>425.38</v>
      </c>
      <c r="I100" s="31">
        <f>H100-('incu-raw'!$G$647*2)</f>
        <v>425.38</v>
      </c>
      <c r="J100" s="31">
        <v>201.88</v>
      </c>
      <c r="K100" s="31">
        <f t="shared" si="5"/>
        <v>223.5</v>
      </c>
      <c r="L100" s="31">
        <f t="shared" si="10"/>
        <v>141.13557100297916</v>
      </c>
      <c r="M100" s="31">
        <v>10.62</v>
      </c>
      <c r="N100" s="32">
        <f t="shared" si="11"/>
        <v>0.10619999999999999</v>
      </c>
      <c r="O100" s="32">
        <f t="shared" si="12"/>
        <v>7.4245084409136046</v>
      </c>
      <c r="P100" s="32">
        <f t="shared" si="13"/>
        <v>7.4245084409136047E-2</v>
      </c>
      <c r="Q100" s="31">
        <v>1.68</v>
      </c>
      <c r="R100" s="31">
        <v>11.75</v>
      </c>
      <c r="S100" s="31">
        <f t="shared" si="7"/>
        <v>10.07</v>
      </c>
      <c r="T100" s="31">
        <v>8.7200000000000006</v>
      </c>
      <c r="U100" s="31">
        <f t="shared" si="8"/>
        <v>7.0400000000000009</v>
      </c>
      <c r="V100" s="31">
        <f t="shared" si="9"/>
        <v>3.0299999999999994</v>
      </c>
      <c r="W100" s="31">
        <f t="shared" si="6"/>
        <v>43.039772727272712</v>
      </c>
    </row>
    <row r="101" spans="1:23">
      <c r="A101" s="29" t="s">
        <v>307</v>
      </c>
      <c r="B101" s="30" t="s">
        <v>299</v>
      </c>
      <c r="C101" s="30" t="s">
        <v>297</v>
      </c>
      <c r="D101" s="29" t="s">
        <v>301</v>
      </c>
      <c r="E101" s="29"/>
      <c r="F101" s="31">
        <v>279.19</v>
      </c>
      <c r="G101" s="31"/>
      <c r="H101" s="31">
        <f t="shared" si="14"/>
        <v>380.64</v>
      </c>
      <c r="I101" s="31">
        <f>H101-('incu-raw'!$G$647*2)</f>
        <v>380.64</v>
      </c>
      <c r="J101" s="33"/>
      <c r="K101" s="31">
        <f t="shared" si="5"/>
        <v>380.64</v>
      </c>
      <c r="L101" s="31" t="e">
        <f t="shared" si="10"/>
        <v>#DIV/0!</v>
      </c>
      <c r="M101" s="33"/>
      <c r="N101" s="32">
        <f t="shared" si="11"/>
        <v>0</v>
      </c>
      <c r="O101" s="32" t="e">
        <f t="shared" si="12"/>
        <v>#DIV/0!</v>
      </c>
      <c r="P101" s="32" t="e">
        <f t="shared" si="13"/>
        <v>#DIV/0!</v>
      </c>
      <c r="Q101" s="33"/>
      <c r="R101" s="33"/>
      <c r="S101" s="31">
        <f t="shared" si="7"/>
        <v>0</v>
      </c>
      <c r="T101" s="33"/>
      <c r="U101" s="31">
        <f t="shared" si="8"/>
        <v>0</v>
      </c>
      <c r="V101" s="31">
        <f t="shared" si="9"/>
        <v>0</v>
      </c>
      <c r="W101" s="31" t="e">
        <f t="shared" si="6"/>
        <v>#DIV/0!</v>
      </c>
    </row>
    <row r="102" spans="1:23">
      <c r="A102" s="29" t="s">
        <v>308</v>
      </c>
      <c r="B102" s="30" t="s">
        <v>296</v>
      </c>
      <c r="C102" s="30" t="s">
        <v>297</v>
      </c>
      <c r="D102" s="30" t="s">
        <v>298</v>
      </c>
      <c r="E102" s="30"/>
      <c r="F102" s="31">
        <v>101.45</v>
      </c>
      <c r="G102" s="31">
        <v>2.31</v>
      </c>
      <c r="H102" s="31">
        <f t="shared" si="14"/>
        <v>179.74</v>
      </c>
      <c r="I102" s="31">
        <f>H102-('incu-raw'!$G$647*2)</f>
        <v>179.74</v>
      </c>
      <c r="J102" s="31">
        <v>122.15</v>
      </c>
      <c r="K102" s="31">
        <f t="shared" si="5"/>
        <v>57.59</v>
      </c>
      <c r="L102" s="31">
        <f t="shared" si="10"/>
        <v>32.062752391073339</v>
      </c>
      <c r="M102" s="31">
        <v>11.37</v>
      </c>
      <c r="N102" s="32">
        <f t="shared" si="11"/>
        <v>0.1137</v>
      </c>
      <c r="O102" s="32">
        <f t="shared" si="12"/>
        <v>2.9844739638682261</v>
      </c>
      <c r="P102" s="32">
        <f t="shared" si="13"/>
        <v>2.9844739638682262E-2</v>
      </c>
      <c r="Q102" s="31">
        <v>1.89</v>
      </c>
      <c r="R102" s="31">
        <v>11.3</v>
      </c>
      <c r="S102" s="31">
        <f t="shared" si="7"/>
        <v>9.41</v>
      </c>
      <c r="T102" s="31">
        <v>4.3600000000000003</v>
      </c>
      <c r="U102" s="31">
        <f t="shared" si="8"/>
        <v>2.4700000000000006</v>
      </c>
      <c r="V102" s="31">
        <f t="shared" si="9"/>
        <v>6.9399999999999995</v>
      </c>
      <c r="W102" s="31">
        <f t="shared" si="6"/>
        <v>280.97165991902824</v>
      </c>
    </row>
    <row r="103" spans="1:23">
      <c r="A103" s="29" t="s">
        <v>308</v>
      </c>
      <c r="B103" s="30" t="s">
        <v>299</v>
      </c>
      <c r="C103" s="30" t="s">
        <v>297</v>
      </c>
      <c r="D103" s="30" t="s">
        <v>298</v>
      </c>
      <c r="E103" s="30"/>
      <c r="F103" s="31">
        <v>78.290000000000006</v>
      </c>
      <c r="G103" s="31"/>
      <c r="H103" s="31">
        <f t="shared" si="14"/>
        <v>250.41000000000003</v>
      </c>
      <c r="I103" s="31">
        <f>H103-('incu-raw'!$G$647*2)</f>
        <v>250.41000000000003</v>
      </c>
      <c r="J103" s="33"/>
      <c r="K103" s="31">
        <f t="shared" si="5"/>
        <v>250.41000000000003</v>
      </c>
      <c r="L103" s="31" t="e">
        <f t="shared" si="10"/>
        <v>#DIV/0!</v>
      </c>
      <c r="M103" s="33"/>
      <c r="N103" s="32">
        <f t="shared" si="11"/>
        <v>0</v>
      </c>
      <c r="O103" s="32" t="e">
        <f t="shared" si="12"/>
        <v>#DIV/0!</v>
      </c>
      <c r="P103" s="32" t="e">
        <f t="shared" si="13"/>
        <v>#DIV/0!</v>
      </c>
      <c r="Q103" s="33"/>
      <c r="R103" s="33"/>
      <c r="S103" s="31">
        <f t="shared" si="7"/>
        <v>0</v>
      </c>
      <c r="T103" s="33"/>
      <c r="U103" s="31">
        <f t="shared" si="8"/>
        <v>0</v>
      </c>
      <c r="V103" s="31">
        <f t="shared" si="9"/>
        <v>0</v>
      </c>
      <c r="W103" s="31" t="e">
        <f t="shared" si="6"/>
        <v>#DIV/0!</v>
      </c>
    </row>
    <row r="104" spans="1:23">
      <c r="A104" s="29" t="s">
        <v>308</v>
      </c>
      <c r="B104" s="29" t="s">
        <v>296</v>
      </c>
      <c r="C104" s="30" t="s">
        <v>297</v>
      </c>
      <c r="D104" s="29" t="s">
        <v>301</v>
      </c>
      <c r="E104" s="29"/>
      <c r="F104" s="31">
        <v>172.12</v>
      </c>
      <c r="G104" s="31">
        <v>2.2799999999999998</v>
      </c>
      <c r="H104" s="31">
        <f t="shared" si="14"/>
        <v>368.21000000000004</v>
      </c>
      <c r="I104" s="31">
        <f>H104-('incu-raw'!$G$647*2)</f>
        <v>368.21000000000004</v>
      </c>
      <c r="J104" s="31">
        <v>174.93</v>
      </c>
      <c r="K104" s="31">
        <f t="shared" si="5"/>
        <v>193.28000000000003</v>
      </c>
      <c r="L104" s="31">
        <f t="shared" si="10"/>
        <v>125.90503184713376</v>
      </c>
      <c r="M104" s="31">
        <v>10.33</v>
      </c>
      <c r="N104" s="32">
        <f t="shared" si="11"/>
        <v>0.1033</v>
      </c>
      <c r="O104" s="32">
        <f t="shared" si="12"/>
        <v>7.4349681528662419</v>
      </c>
      <c r="P104" s="32">
        <f t="shared" si="13"/>
        <v>7.434968152866242E-2</v>
      </c>
      <c r="Q104" s="31">
        <v>1.9</v>
      </c>
      <c r="R104" s="31">
        <v>11.32</v>
      </c>
      <c r="S104" s="31">
        <f t="shared" si="7"/>
        <v>9.42</v>
      </c>
      <c r="T104" s="31">
        <v>8.68</v>
      </c>
      <c r="U104" s="31">
        <f t="shared" si="8"/>
        <v>6.7799999999999994</v>
      </c>
      <c r="V104" s="31">
        <f t="shared" si="9"/>
        <v>2.6400000000000006</v>
      </c>
      <c r="W104" s="31">
        <f t="shared" si="6"/>
        <v>38.93805309734514</v>
      </c>
    </row>
    <row r="105" spans="1:23">
      <c r="A105" s="29" t="s">
        <v>308</v>
      </c>
      <c r="B105" s="30" t="s">
        <v>299</v>
      </c>
      <c r="C105" s="30" t="s">
        <v>297</v>
      </c>
      <c r="D105" s="29" t="s">
        <v>301</v>
      </c>
      <c r="E105" s="29"/>
      <c r="F105" s="31">
        <v>196.09</v>
      </c>
      <c r="G105" s="31"/>
      <c r="H105" s="31">
        <f t="shared" si="14"/>
        <v>349.01</v>
      </c>
      <c r="I105" s="31">
        <f>H105-('incu-raw'!$G$647*2)</f>
        <v>349.01</v>
      </c>
      <c r="J105" s="33"/>
      <c r="K105" s="31">
        <f t="shared" si="5"/>
        <v>349.01</v>
      </c>
      <c r="L105" s="31" t="e">
        <f t="shared" si="10"/>
        <v>#DIV/0!</v>
      </c>
      <c r="M105" s="33"/>
      <c r="N105" s="32">
        <f t="shared" si="11"/>
        <v>0</v>
      </c>
      <c r="O105" s="32" t="e">
        <f t="shared" si="12"/>
        <v>#DIV/0!</v>
      </c>
      <c r="P105" s="32" t="e">
        <f t="shared" si="13"/>
        <v>#DIV/0!</v>
      </c>
      <c r="Q105" s="33"/>
      <c r="R105" s="33"/>
      <c r="S105" s="31">
        <f t="shared" si="7"/>
        <v>0</v>
      </c>
      <c r="T105" s="33"/>
      <c r="U105" s="31">
        <f t="shared" si="8"/>
        <v>0</v>
      </c>
      <c r="V105" s="31">
        <f t="shared" si="9"/>
        <v>0</v>
      </c>
      <c r="W105" s="31" t="e">
        <f t="shared" si="6"/>
        <v>#DIV/0!</v>
      </c>
    </row>
    <row r="106" spans="1:23">
      <c r="A106" s="29" t="s">
        <v>309</v>
      </c>
      <c r="B106" s="30" t="s">
        <v>296</v>
      </c>
      <c r="C106" s="30" t="s">
        <v>297</v>
      </c>
      <c r="D106" s="30" t="s">
        <v>298</v>
      </c>
      <c r="E106" s="30"/>
      <c r="F106" s="31">
        <v>152.91999999999999</v>
      </c>
      <c r="G106" s="31">
        <v>2.29</v>
      </c>
      <c r="H106" s="31">
        <f t="shared" si="14"/>
        <v>163.19</v>
      </c>
      <c r="I106" s="31">
        <f>H106-('incu-raw'!$G$647*2)</f>
        <v>163.19</v>
      </c>
      <c r="J106" s="31">
        <v>93.5</v>
      </c>
      <c r="K106" s="31">
        <f t="shared" si="5"/>
        <v>69.69</v>
      </c>
      <c r="L106" s="31">
        <f t="shared" si="10"/>
        <v>26.464207048458153</v>
      </c>
      <c r="M106" s="31">
        <v>10.68</v>
      </c>
      <c r="N106" s="32">
        <f t="shared" si="11"/>
        <v>0.10679999999999999</v>
      </c>
      <c r="O106" s="32">
        <f t="shared" si="12"/>
        <v>3.0228634361233482</v>
      </c>
      <c r="P106" s="32">
        <f t="shared" si="13"/>
        <v>3.0228634361233481E-2</v>
      </c>
      <c r="Q106" s="31">
        <v>1.8</v>
      </c>
      <c r="R106" s="31">
        <v>10.88</v>
      </c>
      <c r="S106" s="31">
        <f t="shared" si="7"/>
        <v>9.08</v>
      </c>
      <c r="T106" s="31">
        <v>4.37</v>
      </c>
      <c r="U106" s="31">
        <f t="shared" si="8"/>
        <v>2.5700000000000003</v>
      </c>
      <c r="V106" s="31">
        <f t="shared" si="9"/>
        <v>6.51</v>
      </c>
      <c r="W106" s="31">
        <f t="shared" si="6"/>
        <v>253.30739299610889</v>
      </c>
    </row>
    <row r="107" spans="1:23">
      <c r="A107" s="29" t="s">
        <v>309</v>
      </c>
      <c r="B107" s="30" t="s">
        <v>299</v>
      </c>
      <c r="C107" s="30" t="s">
        <v>297</v>
      </c>
      <c r="D107" s="30" t="s">
        <v>298</v>
      </c>
      <c r="E107" s="30"/>
      <c r="F107" s="31">
        <v>10.27</v>
      </c>
      <c r="G107" s="31"/>
      <c r="H107" s="31">
        <f t="shared" si="14"/>
        <v>134.80000000000001</v>
      </c>
      <c r="I107" s="31">
        <f>H107-('incu-raw'!$G$647*2)</f>
        <v>134.80000000000001</v>
      </c>
      <c r="J107" s="33"/>
      <c r="K107" s="31">
        <f t="shared" si="5"/>
        <v>134.80000000000001</v>
      </c>
      <c r="L107" s="31" t="e">
        <f t="shared" si="10"/>
        <v>#DIV/0!</v>
      </c>
      <c r="M107" s="33"/>
      <c r="N107" s="32">
        <f t="shared" si="11"/>
        <v>0</v>
      </c>
      <c r="O107" s="32" t="e">
        <f t="shared" si="12"/>
        <v>#DIV/0!</v>
      </c>
      <c r="P107" s="32" t="e">
        <f t="shared" si="13"/>
        <v>#DIV/0!</v>
      </c>
      <c r="Q107" s="33"/>
      <c r="R107" s="33"/>
      <c r="S107" s="31">
        <f t="shared" si="7"/>
        <v>0</v>
      </c>
      <c r="T107" s="33"/>
      <c r="U107" s="31">
        <f t="shared" si="8"/>
        <v>0</v>
      </c>
      <c r="V107" s="31">
        <f t="shared" si="9"/>
        <v>0</v>
      </c>
      <c r="W107" s="31" t="e">
        <f t="shared" si="6"/>
        <v>#DIV/0!</v>
      </c>
    </row>
    <row r="108" spans="1:23">
      <c r="A108" s="29" t="s">
        <v>309</v>
      </c>
      <c r="B108" s="29" t="s">
        <v>296</v>
      </c>
      <c r="C108" s="30" t="s">
        <v>297</v>
      </c>
      <c r="D108" s="29" t="s">
        <v>301</v>
      </c>
      <c r="E108" s="29"/>
      <c r="F108" s="31">
        <v>124.53</v>
      </c>
      <c r="G108" s="31"/>
      <c r="H108" s="31">
        <f t="shared" si="14"/>
        <v>476.71000000000004</v>
      </c>
      <c r="I108" s="31">
        <f>H108-('incu-raw'!$G$647*2)</f>
        <v>476.71000000000004</v>
      </c>
      <c r="J108" s="31">
        <v>330.72</v>
      </c>
      <c r="K108" s="31">
        <f t="shared" si="5"/>
        <v>145.99</v>
      </c>
      <c r="L108" s="31">
        <f t="shared" si="10"/>
        <v>233.06236649214665</v>
      </c>
      <c r="M108" s="31">
        <v>11.87</v>
      </c>
      <c r="N108" s="32">
        <f t="shared" si="11"/>
        <v>0.11869999999999999</v>
      </c>
      <c r="O108" s="32">
        <f t="shared" si="12"/>
        <v>8.3649319371727753</v>
      </c>
      <c r="P108" s="32">
        <f t="shared" si="13"/>
        <v>8.3649319371727759E-2</v>
      </c>
      <c r="Q108" s="31">
        <v>1.73</v>
      </c>
      <c r="R108" s="31">
        <v>11.28</v>
      </c>
      <c r="S108" s="31">
        <f t="shared" si="7"/>
        <v>9.5499999999999989</v>
      </c>
      <c r="T108" s="31">
        <v>8.4600000000000009</v>
      </c>
      <c r="U108" s="31">
        <f t="shared" si="8"/>
        <v>6.73</v>
      </c>
      <c r="V108" s="31">
        <f t="shared" si="9"/>
        <v>2.8199999999999985</v>
      </c>
      <c r="W108" s="31">
        <f t="shared" si="6"/>
        <v>41.901931649331324</v>
      </c>
    </row>
    <row r="109" spans="1:23">
      <c r="A109" s="29" t="s">
        <v>309</v>
      </c>
      <c r="B109" s="30" t="s">
        <v>299</v>
      </c>
      <c r="C109" s="30" t="s">
        <v>297</v>
      </c>
      <c r="D109" s="29" t="s">
        <v>301</v>
      </c>
      <c r="E109" s="29"/>
      <c r="F109" s="31">
        <v>352.18</v>
      </c>
      <c r="G109" s="31"/>
      <c r="H109" s="31">
        <f t="shared" si="14"/>
        <v>379.69</v>
      </c>
      <c r="I109" s="31">
        <f>H109-('incu-raw'!$G$647*2)</f>
        <v>379.69</v>
      </c>
      <c r="J109" s="33"/>
      <c r="K109" s="31">
        <f t="shared" si="5"/>
        <v>379.69</v>
      </c>
      <c r="L109" s="31" t="e">
        <f t="shared" si="10"/>
        <v>#DIV/0!</v>
      </c>
      <c r="M109" s="33"/>
      <c r="N109" s="32">
        <f t="shared" si="11"/>
        <v>0</v>
      </c>
      <c r="O109" s="32" t="e">
        <f t="shared" si="12"/>
        <v>#DIV/0!</v>
      </c>
      <c r="P109" s="32" t="e">
        <f t="shared" si="13"/>
        <v>#DIV/0!</v>
      </c>
      <c r="Q109" s="33"/>
      <c r="R109" s="33"/>
      <c r="S109" s="31">
        <f t="shared" si="7"/>
        <v>0</v>
      </c>
      <c r="T109" s="33"/>
      <c r="U109" s="31">
        <f t="shared" si="8"/>
        <v>0</v>
      </c>
      <c r="V109" s="31">
        <f t="shared" si="9"/>
        <v>0</v>
      </c>
      <c r="W109" s="31" t="e">
        <f t="shared" si="6"/>
        <v>#DIV/0!</v>
      </c>
    </row>
    <row r="110" spans="1:23">
      <c r="A110" s="29" t="s">
        <v>310</v>
      </c>
      <c r="B110" s="30" t="s">
        <v>296</v>
      </c>
      <c r="C110" s="30" t="s">
        <v>297</v>
      </c>
      <c r="D110" s="30" t="s">
        <v>298</v>
      </c>
      <c r="E110" s="30"/>
      <c r="F110" s="31">
        <v>27.51</v>
      </c>
      <c r="G110" s="31"/>
      <c r="H110" s="31">
        <f t="shared" si="14"/>
        <v>96.27000000000001</v>
      </c>
      <c r="I110" s="31">
        <f>H110-('incu-raw'!$G$647*2)</f>
        <v>96.27000000000001</v>
      </c>
      <c r="J110" s="31">
        <v>52.76</v>
      </c>
      <c r="K110" s="31">
        <f t="shared" si="5"/>
        <v>43.510000000000012</v>
      </c>
      <c r="L110" s="31">
        <f t="shared" si="10"/>
        <v>13.998820754716981</v>
      </c>
      <c r="M110" s="31">
        <v>10.98</v>
      </c>
      <c r="N110" s="32">
        <f t="shared" si="11"/>
        <v>0.10980000000000001</v>
      </c>
      <c r="O110" s="32">
        <f t="shared" si="12"/>
        <v>2.9133254716981134</v>
      </c>
      <c r="P110" s="32">
        <f t="shared" si="13"/>
        <v>2.9133254716981135E-2</v>
      </c>
      <c r="Q110" s="31">
        <v>1.81</v>
      </c>
      <c r="R110" s="31">
        <v>10.29</v>
      </c>
      <c r="S110" s="31">
        <f t="shared" si="7"/>
        <v>8.4799999999999986</v>
      </c>
      <c r="T110" s="31">
        <v>4.0599999999999996</v>
      </c>
      <c r="U110" s="31">
        <f t="shared" si="8"/>
        <v>2.2499999999999996</v>
      </c>
      <c r="V110" s="31">
        <f t="shared" si="9"/>
        <v>6.2299999999999986</v>
      </c>
      <c r="W110" s="31">
        <f t="shared" si="6"/>
        <v>276.88888888888886</v>
      </c>
    </row>
    <row r="111" spans="1:23">
      <c r="A111" s="29" t="s">
        <v>310</v>
      </c>
      <c r="B111" s="30" t="s">
        <v>299</v>
      </c>
      <c r="C111" s="30" t="s">
        <v>297</v>
      </c>
      <c r="D111" s="30" t="s">
        <v>298</v>
      </c>
      <c r="E111" s="30"/>
      <c r="F111" s="31">
        <v>68.760000000000005</v>
      </c>
      <c r="G111" s="31"/>
      <c r="H111" s="31">
        <f t="shared" si="14"/>
        <v>175.52</v>
      </c>
      <c r="I111" s="31">
        <f>H111-('incu-raw'!$G$647*2)</f>
        <v>175.52</v>
      </c>
      <c r="J111" s="33"/>
      <c r="K111" s="31">
        <f t="shared" si="5"/>
        <v>175.52</v>
      </c>
      <c r="L111" s="31" t="e">
        <f t="shared" si="10"/>
        <v>#DIV/0!</v>
      </c>
      <c r="M111" s="33"/>
      <c r="N111" s="32">
        <f t="shared" si="11"/>
        <v>0</v>
      </c>
      <c r="O111" s="32" t="e">
        <f t="shared" si="12"/>
        <v>#DIV/0!</v>
      </c>
      <c r="P111" s="32" t="e">
        <f t="shared" si="13"/>
        <v>#DIV/0!</v>
      </c>
      <c r="Q111" s="33"/>
      <c r="R111" s="33"/>
      <c r="S111" s="31">
        <f t="shared" si="7"/>
        <v>0</v>
      </c>
      <c r="T111" s="33"/>
      <c r="U111" s="31">
        <f t="shared" si="8"/>
        <v>0</v>
      </c>
      <c r="V111" s="31">
        <f t="shared" si="9"/>
        <v>0</v>
      </c>
      <c r="W111" s="31" t="e">
        <f t="shared" si="6"/>
        <v>#DIV/0!</v>
      </c>
    </row>
    <row r="112" spans="1:23">
      <c r="A112" s="29" t="s">
        <v>310</v>
      </c>
      <c r="B112" s="29" t="s">
        <v>296</v>
      </c>
      <c r="C112" s="30" t="s">
        <v>297</v>
      </c>
      <c r="D112" s="29" t="s">
        <v>301</v>
      </c>
      <c r="E112" s="29"/>
      <c r="F112" s="31">
        <v>106.76</v>
      </c>
      <c r="G112" s="31">
        <v>2.2799999999999998</v>
      </c>
      <c r="H112" s="31">
        <f t="shared" si="14"/>
        <v>274.33</v>
      </c>
      <c r="I112" s="31">
        <f>H112-('incu-raw'!$G$647*2)</f>
        <v>274.33</v>
      </c>
      <c r="J112" s="31">
        <v>180.47</v>
      </c>
      <c r="K112" s="31">
        <f t="shared" si="5"/>
        <v>93.859999999999985</v>
      </c>
      <c r="L112" s="31">
        <f t="shared" si="10"/>
        <v>122.30357524012807</v>
      </c>
      <c r="M112" s="31">
        <v>10.07</v>
      </c>
      <c r="N112" s="32">
        <f t="shared" si="11"/>
        <v>0.1007</v>
      </c>
      <c r="O112" s="32">
        <f t="shared" si="12"/>
        <v>6.8243863393810029</v>
      </c>
      <c r="P112" s="32">
        <f t="shared" si="13"/>
        <v>6.8243863393810028E-2</v>
      </c>
      <c r="Q112" s="31">
        <v>1.87</v>
      </c>
      <c r="R112" s="31">
        <v>11.24</v>
      </c>
      <c r="S112" s="31">
        <f t="shared" si="7"/>
        <v>9.370000000000001</v>
      </c>
      <c r="T112" s="31">
        <v>8.2200000000000006</v>
      </c>
      <c r="U112" s="31">
        <f t="shared" si="8"/>
        <v>6.3500000000000005</v>
      </c>
      <c r="V112" s="31">
        <f t="shared" si="9"/>
        <v>3.0200000000000005</v>
      </c>
      <c r="W112" s="31">
        <f t="shared" si="6"/>
        <v>47.559055118110237</v>
      </c>
    </row>
    <row r="113" spans="1:23">
      <c r="A113" s="29" t="s">
        <v>310</v>
      </c>
      <c r="B113" s="30" t="s">
        <v>299</v>
      </c>
      <c r="C113" s="30" t="s">
        <v>297</v>
      </c>
      <c r="D113" s="29" t="s">
        <v>301</v>
      </c>
      <c r="E113" s="29"/>
      <c r="F113" s="31">
        <v>167.57</v>
      </c>
      <c r="G113" s="31"/>
      <c r="H113" s="31">
        <f t="shared" si="14"/>
        <v>281.83</v>
      </c>
      <c r="I113" s="31">
        <f>H113-('incu-raw'!$G$647*2)</f>
        <v>281.83</v>
      </c>
      <c r="J113" s="33"/>
      <c r="K113" s="31">
        <f t="shared" si="5"/>
        <v>281.83</v>
      </c>
      <c r="L113" s="31" t="e">
        <f t="shared" si="10"/>
        <v>#DIV/0!</v>
      </c>
      <c r="M113" s="33"/>
      <c r="N113" s="32">
        <f t="shared" si="11"/>
        <v>0</v>
      </c>
      <c r="O113" s="32" t="e">
        <f t="shared" si="12"/>
        <v>#DIV/0!</v>
      </c>
      <c r="P113" s="32" t="e">
        <f t="shared" si="13"/>
        <v>#DIV/0!</v>
      </c>
      <c r="Q113" s="33"/>
      <c r="R113" s="33"/>
      <c r="S113" s="31">
        <f t="shared" si="7"/>
        <v>0</v>
      </c>
      <c r="T113" s="33"/>
      <c r="U113" s="31">
        <f t="shared" si="8"/>
        <v>0</v>
      </c>
      <c r="V113" s="31">
        <f t="shared" si="9"/>
        <v>0</v>
      </c>
      <c r="W113" s="31" t="e">
        <f t="shared" si="6"/>
        <v>#DIV/0!</v>
      </c>
    </row>
    <row r="114" spans="1:23">
      <c r="A114" s="29" t="s">
        <v>311</v>
      </c>
      <c r="B114" s="30" t="s">
        <v>296</v>
      </c>
      <c r="C114" s="30" t="s">
        <v>297</v>
      </c>
      <c r="D114" s="30" t="s">
        <v>298</v>
      </c>
      <c r="E114" s="30"/>
      <c r="F114" s="31">
        <v>114.26</v>
      </c>
      <c r="G114" s="31">
        <v>2.29</v>
      </c>
      <c r="H114" s="31">
        <f t="shared" si="14"/>
        <v>177.23000000000002</v>
      </c>
      <c r="I114" s="31">
        <f>H114-('incu-raw'!$G$647*2)</f>
        <v>177.23000000000002</v>
      </c>
      <c r="J114" s="31">
        <v>122.18</v>
      </c>
      <c r="K114" s="31">
        <f t="shared" si="5"/>
        <v>55.050000000000011</v>
      </c>
      <c r="L114" s="31">
        <f t="shared" si="10"/>
        <v>43.635714285714279</v>
      </c>
      <c r="M114" s="31">
        <v>10.52</v>
      </c>
      <c r="N114" s="32">
        <f t="shared" si="11"/>
        <v>0.1052</v>
      </c>
      <c r="O114" s="32">
        <f t="shared" si="12"/>
        <v>3.7571428571428558</v>
      </c>
      <c r="P114" s="32">
        <f t="shared" si="13"/>
        <v>3.7571428571428561E-2</v>
      </c>
      <c r="Q114" s="31">
        <v>1.78</v>
      </c>
      <c r="R114" s="31">
        <v>10.46</v>
      </c>
      <c r="S114" s="31">
        <f t="shared" si="7"/>
        <v>8.6800000000000015</v>
      </c>
      <c r="T114" s="31">
        <v>4.88</v>
      </c>
      <c r="U114" s="31">
        <f t="shared" si="8"/>
        <v>3.0999999999999996</v>
      </c>
      <c r="V114" s="31">
        <f t="shared" si="9"/>
        <v>5.5800000000000018</v>
      </c>
      <c r="W114" s="31">
        <f t="shared" si="6"/>
        <v>180.00000000000006</v>
      </c>
    </row>
    <row r="115" spans="1:23">
      <c r="A115" s="29" t="s">
        <v>311</v>
      </c>
      <c r="B115" s="30" t="s">
        <v>299</v>
      </c>
      <c r="C115" s="30" t="s">
        <v>297</v>
      </c>
      <c r="D115" s="30" t="s">
        <v>298</v>
      </c>
      <c r="E115" s="30"/>
      <c r="F115" s="31">
        <v>62.97</v>
      </c>
      <c r="G115" s="31"/>
      <c r="H115" s="31">
        <f t="shared" si="14"/>
        <v>62.97</v>
      </c>
      <c r="I115" s="31">
        <f>H115-('incu-raw'!$G$647*2)</f>
        <v>62.97</v>
      </c>
      <c r="J115" s="33"/>
      <c r="K115" s="31">
        <f t="shared" si="5"/>
        <v>62.97</v>
      </c>
      <c r="L115" s="31" t="e">
        <f t="shared" si="10"/>
        <v>#DIV/0!</v>
      </c>
      <c r="M115" s="33"/>
      <c r="N115" s="32">
        <f t="shared" si="11"/>
        <v>0</v>
      </c>
      <c r="O115" s="32" t="e">
        <f t="shared" si="12"/>
        <v>#DIV/0!</v>
      </c>
      <c r="P115" s="32" t="e">
        <f t="shared" si="13"/>
        <v>#DIV/0!</v>
      </c>
      <c r="Q115" s="33"/>
      <c r="R115" s="33"/>
      <c r="S115" s="31">
        <f t="shared" si="7"/>
        <v>0</v>
      </c>
      <c r="T115" s="33"/>
      <c r="U115" s="31">
        <f t="shared" si="8"/>
        <v>0</v>
      </c>
      <c r="V115" s="31">
        <f t="shared" si="9"/>
        <v>0</v>
      </c>
      <c r="W115" s="31" t="e">
        <f t="shared" si="6"/>
        <v>#DIV/0!</v>
      </c>
    </row>
    <row r="116" spans="1:23">
      <c r="A116" s="29" t="s">
        <v>311</v>
      </c>
      <c r="B116" s="29" t="s">
        <v>296</v>
      </c>
      <c r="C116" s="30" t="s">
        <v>297</v>
      </c>
      <c r="D116" s="29" t="s">
        <v>301</v>
      </c>
      <c r="E116" s="29" t="s">
        <v>312</v>
      </c>
      <c r="F116" s="31">
        <v>0</v>
      </c>
      <c r="G116" s="31"/>
      <c r="H116" s="31">
        <f t="shared" si="14"/>
        <v>162.88</v>
      </c>
      <c r="I116" s="31">
        <f>H116-('incu-raw'!$G$647*2)</f>
        <v>162.88</v>
      </c>
      <c r="J116" s="31">
        <v>33.18</v>
      </c>
      <c r="K116" s="31">
        <f t="shared" si="5"/>
        <v>129.69999999999999</v>
      </c>
      <c r="L116" s="31">
        <f t="shared" si="10"/>
        <v>20.728095238095236</v>
      </c>
      <c r="M116" s="31">
        <v>10.11</v>
      </c>
      <c r="N116" s="32">
        <f t="shared" si="11"/>
        <v>0.1011</v>
      </c>
      <c r="O116" s="32">
        <f t="shared" si="12"/>
        <v>6.3158843537414961</v>
      </c>
      <c r="P116" s="32">
        <f t="shared" si="13"/>
        <v>6.3158843537414966E-2</v>
      </c>
      <c r="Q116" s="31">
        <v>1.76</v>
      </c>
      <c r="R116" s="31">
        <v>10.58</v>
      </c>
      <c r="S116" s="31">
        <f t="shared" si="7"/>
        <v>8.82</v>
      </c>
      <c r="T116" s="31">
        <v>7.27</v>
      </c>
      <c r="U116" s="31">
        <f t="shared" si="8"/>
        <v>5.51</v>
      </c>
      <c r="V116" s="31">
        <f t="shared" si="9"/>
        <v>3.3100000000000005</v>
      </c>
      <c r="W116" s="31">
        <f t="shared" si="6"/>
        <v>60.072595281306732</v>
      </c>
    </row>
    <row r="117" spans="1:23">
      <c r="A117" s="29" t="s">
        <v>311</v>
      </c>
      <c r="B117" s="30" t="s">
        <v>299</v>
      </c>
      <c r="C117" s="30" t="s">
        <v>297</v>
      </c>
      <c r="D117" s="29" t="s">
        <v>301</v>
      </c>
      <c r="E117" s="29"/>
      <c r="F117" s="31">
        <v>162.88</v>
      </c>
      <c r="G117" s="31"/>
      <c r="H117" s="31">
        <f t="shared" si="14"/>
        <v>226.55</v>
      </c>
      <c r="I117" s="31">
        <f>H117-('incu-raw'!$G$647*2)</f>
        <v>226.55</v>
      </c>
      <c r="J117" s="33"/>
      <c r="K117" s="31">
        <f t="shared" si="5"/>
        <v>226.55</v>
      </c>
      <c r="L117" s="31" t="e">
        <f t="shared" si="10"/>
        <v>#DIV/0!</v>
      </c>
      <c r="M117" s="33"/>
      <c r="N117" s="32">
        <f t="shared" si="11"/>
        <v>0</v>
      </c>
      <c r="O117" s="32" t="e">
        <f t="shared" si="12"/>
        <v>#DIV/0!</v>
      </c>
      <c r="P117" s="32" t="e">
        <f t="shared" si="13"/>
        <v>#DIV/0!</v>
      </c>
      <c r="Q117" s="33"/>
      <c r="R117" s="33"/>
      <c r="S117" s="31">
        <f t="shared" si="7"/>
        <v>0</v>
      </c>
      <c r="T117" s="33"/>
      <c r="U117" s="31">
        <f t="shared" si="8"/>
        <v>0</v>
      </c>
      <c r="V117" s="31">
        <f t="shared" si="9"/>
        <v>0</v>
      </c>
      <c r="W117" s="31" t="e">
        <f t="shared" si="6"/>
        <v>#DIV/0!</v>
      </c>
    </row>
    <row r="118" spans="1:23">
      <c r="A118" s="29" t="s">
        <v>270</v>
      </c>
      <c r="B118" s="30" t="s">
        <v>296</v>
      </c>
      <c r="C118" s="30" t="s">
        <v>297</v>
      </c>
      <c r="D118" s="30" t="s">
        <v>298</v>
      </c>
      <c r="E118" s="30"/>
      <c r="F118" s="31">
        <v>63.67</v>
      </c>
      <c r="G118" s="31">
        <v>2.34</v>
      </c>
      <c r="H118" s="31">
        <f t="shared" si="14"/>
        <v>179.99</v>
      </c>
      <c r="I118" s="31">
        <f>H118-('incu-raw'!$G$647*2)</f>
        <v>179.99</v>
      </c>
      <c r="J118" s="31">
        <v>116.97</v>
      </c>
      <c r="K118" s="31">
        <f t="shared" si="5"/>
        <v>63.02000000000001</v>
      </c>
      <c r="L118" s="31">
        <f t="shared" si="10"/>
        <v>39.147217741935478</v>
      </c>
      <c r="M118" s="31">
        <v>11.2</v>
      </c>
      <c r="N118" s="32">
        <f t="shared" si="11"/>
        <v>0.11199999999999999</v>
      </c>
      <c r="O118" s="32">
        <f t="shared" si="12"/>
        <v>3.7483870967741932</v>
      </c>
      <c r="P118" s="32">
        <f t="shared" si="13"/>
        <v>3.7483870967741931E-2</v>
      </c>
      <c r="Q118" s="31">
        <v>1.79</v>
      </c>
      <c r="R118" s="31">
        <v>11.71</v>
      </c>
      <c r="S118" s="31">
        <f t="shared" si="7"/>
        <v>9.9200000000000017</v>
      </c>
      <c r="T118" s="31">
        <v>5.1100000000000003</v>
      </c>
      <c r="U118" s="31">
        <f t="shared" si="8"/>
        <v>3.3200000000000003</v>
      </c>
      <c r="V118" s="31">
        <f t="shared" si="9"/>
        <v>6.6000000000000014</v>
      </c>
      <c r="W118" s="31">
        <f t="shared" si="6"/>
        <v>198.79518072289159</v>
      </c>
    </row>
    <row r="119" spans="1:23">
      <c r="A119" s="29" t="s">
        <v>270</v>
      </c>
      <c r="B119" s="30" t="s">
        <v>299</v>
      </c>
      <c r="C119" s="30" t="s">
        <v>297</v>
      </c>
      <c r="D119" s="30" t="s">
        <v>298</v>
      </c>
      <c r="E119" s="30"/>
      <c r="F119" s="31">
        <v>116.32</v>
      </c>
      <c r="G119" s="31"/>
      <c r="H119" s="31">
        <f t="shared" si="14"/>
        <v>208.51999999999998</v>
      </c>
      <c r="I119" s="31">
        <f>H119-('incu-raw'!$G$647*2)</f>
        <v>208.51999999999998</v>
      </c>
      <c r="J119" s="33"/>
      <c r="K119" s="31">
        <f t="shared" si="5"/>
        <v>208.51999999999998</v>
      </c>
      <c r="L119" s="31" t="e">
        <f t="shared" si="10"/>
        <v>#DIV/0!</v>
      </c>
      <c r="M119" s="33"/>
      <c r="N119" s="32">
        <f t="shared" si="11"/>
        <v>0</v>
      </c>
      <c r="O119" s="32" t="e">
        <f t="shared" si="12"/>
        <v>#DIV/0!</v>
      </c>
      <c r="P119" s="32" t="e">
        <f t="shared" si="13"/>
        <v>#DIV/0!</v>
      </c>
      <c r="Q119" s="33"/>
      <c r="R119" s="33"/>
      <c r="S119" s="31">
        <f t="shared" si="7"/>
        <v>0</v>
      </c>
      <c r="T119" s="33"/>
      <c r="U119" s="31">
        <f t="shared" si="8"/>
        <v>0</v>
      </c>
      <c r="V119" s="31">
        <f t="shared" si="9"/>
        <v>0</v>
      </c>
      <c r="W119" s="31" t="e">
        <f t="shared" si="6"/>
        <v>#DIV/0!</v>
      </c>
    </row>
    <row r="120" spans="1:23">
      <c r="A120" s="29" t="s">
        <v>270</v>
      </c>
      <c r="B120" s="29" t="s">
        <v>296</v>
      </c>
      <c r="C120" s="30" t="s">
        <v>297</v>
      </c>
      <c r="D120" s="29" t="s">
        <v>301</v>
      </c>
      <c r="E120" s="29"/>
      <c r="F120" s="31">
        <v>92.2</v>
      </c>
      <c r="G120" s="31">
        <v>2.2599999999999998</v>
      </c>
      <c r="H120" s="31">
        <f t="shared" si="14"/>
        <v>305.89</v>
      </c>
      <c r="I120" s="31">
        <f>H120-('incu-raw'!$G$647*2)</f>
        <v>305.89</v>
      </c>
      <c r="J120" s="31">
        <v>135.76</v>
      </c>
      <c r="K120" s="31">
        <f t="shared" si="5"/>
        <v>170.13</v>
      </c>
      <c r="L120" s="31">
        <f t="shared" si="10"/>
        <v>95.940629921259827</v>
      </c>
      <c r="M120" s="31">
        <v>10.51</v>
      </c>
      <c r="N120" s="32">
        <f t="shared" si="11"/>
        <v>0.1051</v>
      </c>
      <c r="O120" s="32">
        <f t="shared" si="12"/>
        <v>7.4273425196850384</v>
      </c>
      <c r="P120" s="32">
        <f t="shared" si="13"/>
        <v>7.4273425196850387E-2</v>
      </c>
      <c r="Q120" s="31">
        <v>1.73</v>
      </c>
      <c r="R120" s="31">
        <v>11.89</v>
      </c>
      <c r="S120" s="31">
        <f t="shared" si="7"/>
        <v>10.16</v>
      </c>
      <c r="T120" s="31">
        <v>8.91</v>
      </c>
      <c r="U120" s="31">
        <f t="shared" si="8"/>
        <v>7.18</v>
      </c>
      <c r="V120" s="31">
        <f t="shared" si="9"/>
        <v>2.9800000000000004</v>
      </c>
      <c r="W120" s="31">
        <f t="shared" si="6"/>
        <v>41.504178272980511</v>
      </c>
    </row>
    <row r="121" spans="1:23">
      <c r="A121" s="29" t="s">
        <v>270</v>
      </c>
      <c r="B121" s="30" t="s">
        <v>299</v>
      </c>
      <c r="C121" s="30" t="s">
        <v>297</v>
      </c>
      <c r="D121" s="29" t="s">
        <v>301</v>
      </c>
      <c r="E121" s="29"/>
      <c r="F121" s="31">
        <v>213.69</v>
      </c>
      <c r="G121" s="31"/>
      <c r="H121" s="31">
        <f t="shared" si="14"/>
        <v>278.72000000000003</v>
      </c>
      <c r="I121" s="31">
        <f>H121-('incu-raw'!$G$647*2)</f>
        <v>278.72000000000003</v>
      </c>
      <c r="J121" s="33"/>
      <c r="K121" s="31">
        <f t="shared" si="5"/>
        <v>278.72000000000003</v>
      </c>
      <c r="L121" s="31" t="e">
        <f t="shared" si="10"/>
        <v>#DIV/0!</v>
      </c>
      <c r="M121" s="33"/>
      <c r="N121" s="32">
        <f t="shared" si="11"/>
        <v>0</v>
      </c>
      <c r="O121" s="32" t="e">
        <f t="shared" si="12"/>
        <v>#DIV/0!</v>
      </c>
      <c r="P121" s="32" t="e">
        <f t="shared" si="13"/>
        <v>#DIV/0!</v>
      </c>
      <c r="Q121" s="33"/>
      <c r="R121" s="33"/>
      <c r="S121" s="31">
        <f t="shared" si="7"/>
        <v>0</v>
      </c>
      <c r="T121" s="33"/>
      <c r="U121" s="31">
        <f t="shared" si="8"/>
        <v>0</v>
      </c>
      <c r="V121" s="31">
        <f t="shared" si="9"/>
        <v>0</v>
      </c>
      <c r="W121" s="31" t="e">
        <f t="shared" si="6"/>
        <v>#DIV/0!</v>
      </c>
    </row>
    <row r="122" spans="1:23">
      <c r="A122" s="29" t="s">
        <v>161</v>
      </c>
      <c r="B122" s="30" t="s">
        <v>296</v>
      </c>
      <c r="C122" s="30" t="s">
        <v>297</v>
      </c>
      <c r="D122" s="30" t="s">
        <v>298</v>
      </c>
      <c r="E122" s="30"/>
      <c r="F122" s="31">
        <v>65.03</v>
      </c>
      <c r="G122" s="31"/>
      <c r="H122" s="31">
        <f t="shared" si="14"/>
        <v>168.23000000000002</v>
      </c>
      <c r="I122" s="31">
        <f>H122-('incu-raw'!$G$647*2)</f>
        <v>168.23000000000002</v>
      </c>
      <c r="J122" s="31">
        <v>119.96</v>
      </c>
      <c r="K122" s="31">
        <f t="shared" si="5"/>
        <v>48.270000000000024</v>
      </c>
      <c r="L122" s="31">
        <f t="shared" si="10"/>
        <v>30.93003033367037</v>
      </c>
      <c r="M122" s="31">
        <v>10.51</v>
      </c>
      <c r="N122" s="32">
        <f t="shared" si="11"/>
        <v>0.1051</v>
      </c>
      <c r="O122" s="32">
        <f t="shared" si="12"/>
        <v>2.7098584428715875</v>
      </c>
      <c r="P122" s="32">
        <f t="shared" si="13"/>
        <v>2.7098584428715874E-2</v>
      </c>
      <c r="Q122" s="31">
        <v>1.78</v>
      </c>
      <c r="R122" s="31">
        <v>11.67</v>
      </c>
      <c r="S122" s="31">
        <f t="shared" si="7"/>
        <v>9.89</v>
      </c>
      <c r="T122" s="31">
        <v>4.33</v>
      </c>
      <c r="U122" s="31">
        <f t="shared" si="8"/>
        <v>2.5499999999999998</v>
      </c>
      <c r="V122" s="31">
        <f t="shared" si="9"/>
        <v>7.3400000000000007</v>
      </c>
      <c r="W122" s="31">
        <f t="shared" si="6"/>
        <v>287.84313725490199</v>
      </c>
    </row>
    <row r="123" spans="1:23">
      <c r="A123" s="29" t="s">
        <v>161</v>
      </c>
      <c r="B123" s="30" t="s">
        <v>299</v>
      </c>
      <c r="C123" s="30" t="s">
        <v>297</v>
      </c>
      <c r="D123" s="30" t="s">
        <v>298</v>
      </c>
      <c r="E123" s="30"/>
      <c r="F123" s="31">
        <v>103.2</v>
      </c>
      <c r="G123" s="31"/>
      <c r="H123" s="31">
        <f t="shared" si="14"/>
        <v>261.95</v>
      </c>
      <c r="I123" s="31">
        <f>H123-('incu-raw'!$G$647*2)</f>
        <v>261.95</v>
      </c>
      <c r="J123" s="33"/>
      <c r="K123" s="31">
        <f t="shared" si="5"/>
        <v>261.95</v>
      </c>
      <c r="L123" s="31" t="e">
        <f t="shared" si="10"/>
        <v>#DIV/0!</v>
      </c>
      <c r="M123" s="33"/>
      <c r="N123" s="32">
        <f t="shared" si="11"/>
        <v>0</v>
      </c>
      <c r="O123" s="32" t="e">
        <f t="shared" si="12"/>
        <v>#DIV/0!</v>
      </c>
      <c r="P123" s="32" t="e">
        <f t="shared" si="13"/>
        <v>#DIV/0!</v>
      </c>
      <c r="Q123" s="33"/>
      <c r="R123" s="33"/>
      <c r="S123" s="31">
        <f t="shared" si="7"/>
        <v>0</v>
      </c>
      <c r="T123" s="33"/>
      <c r="U123" s="31">
        <f t="shared" si="8"/>
        <v>0</v>
      </c>
      <c r="V123" s="31">
        <f t="shared" si="9"/>
        <v>0</v>
      </c>
      <c r="W123" s="31" t="e">
        <f t="shared" si="6"/>
        <v>#DIV/0!</v>
      </c>
    </row>
    <row r="124" spans="1:23">
      <c r="A124" s="29" t="s">
        <v>161</v>
      </c>
      <c r="B124" s="29" t="s">
        <v>296</v>
      </c>
      <c r="C124" s="30" t="s">
        <v>297</v>
      </c>
      <c r="D124" s="29" t="s">
        <v>301</v>
      </c>
      <c r="E124" s="29"/>
      <c r="F124" s="31">
        <v>158.75</v>
      </c>
      <c r="G124" s="31"/>
      <c r="H124" s="31">
        <f t="shared" si="14"/>
        <v>351.03</v>
      </c>
      <c r="I124" s="31">
        <f>H124-('incu-raw'!$G$647*2)</f>
        <v>351.03</v>
      </c>
      <c r="J124" s="31">
        <v>211.72</v>
      </c>
      <c r="K124" s="31">
        <f t="shared" si="5"/>
        <v>139.30999999999997</v>
      </c>
      <c r="L124" s="31">
        <f t="shared" si="10"/>
        <v>159.14119431279622</v>
      </c>
      <c r="M124" s="31">
        <v>10.71</v>
      </c>
      <c r="N124" s="32">
        <f t="shared" si="11"/>
        <v>0.10710000000000001</v>
      </c>
      <c r="O124" s="32">
        <f t="shared" si="12"/>
        <v>8.0502654028436034</v>
      </c>
      <c r="P124" s="32">
        <f t="shared" si="13"/>
        <v>8.0502654028436038E-2</v>
      </c>
      <c r="Q124" s="31">
        <v>1.74</v>
      </c>
      <c r="R124" s="31">
        <v>12.29</v>
      </c>
      <c r="S124" s="31">
        <f t="shared" si="7"/>
        <v>10.549999999999999</v>
      </c>
      <c r="T124" s="31">
        <v>9.67</v>
      </c>
      <c r="U124" s="31">
        <f t="shared" si="8"/>
        <v>7.93</v>
      </c>
      <c r="V124" s="31">
        <f t="shared" si="9"/>
        <v>2.6199999999999992</v>
      </c>
      <c r="W124" s="31">
        <f t="shared" si="6"/>
        <v>33.03909205548549</v>
      </c>
    </row>
    <row r="125" spans="1:23">
      <c r="A125" s="29" t="s">
        <v>161</v>
      </c>
      <c r="B125" s="30" t="s">
        <v>299</v>
      </c>
      <c r="C125" s="30" t="s">
        <v>297</v>
      </c>
      <c r="D125" s="29" t="s">
        <v>301</v>
      </c>
      <c r="E125" s="29"/>
      <c r="F125" s="31">
        <v>192.28</v>
      </c>
      <c r="G125" s="31"/>
      <c r="H125" s="31">
        <f t="shared" si="14"/>
        <v>225.39</v>
      </c>
      <c r="I125" s="31">
        <f>H125-('incu-raw'!$G$647*2)</f>
        <v>225.39</v>
      </c>
      <c r="J125" s="33"/>
      <c r="K125" s="31">
        <f t="shared" si="5"/>
        <v>225.39</v>
      </c>
      <c r="L125" s="31" t="e">
        <f t="shared" si="10"/>
        <v>#DIV/0!</v>
      </c>
      <c r="M125" s="33"/>
      <c r="N125" s="32">
        <f t="shared" si="11"/>
        <v>0</v>
      </c>
      <c r="O125" s="32" t="e">
        <f t="shared" si="12"/>
        <v>#DIV/0!</v>
      </c>
      <c r="P125" s="32" t="e">
        <f t="shared" si="13"/>
        <v>#DIV/0!</v>
      </c>
      <c r="Q125" s="33"/>
      <c r="R125" s="33"/>
      <c r="S125" s="31">
        <f t="shared" si="7"/>
        <v>0</v>
      </c>
      <c r="T125" s="33"/>
      <c r="U125" s="31">
        <f t="shared" si="8"/>
        <v>0</v>
      </c>
      <c r="V125" s="31">
        <f t="shared" si="9"/>
        <v>0</v>
      </c>
      <c r="W125" s="31" t="e">
        <f t="shared" si="6"/>
        <v>#DIV/0!</v>
      </c>
    </row>
    <row r="126" spans="1:23">
      <c r="A126" s="29" t="s">
        <v>165</v>
      </c>
      <c r="B126" s="30" t="s">
        <v>296</v>
      </c>
      <c r="C126" s="30" t="s">
        <v>297</v>
      </c>
      <c r="D126" s="30" t="s">
        <v>298</v>
      </c>
      <c r="E126" s="30"/>
      <c r="F126" s="31">
        <v>33.11</v>
      </c>
      <c r="G126" s="31">
        <v>2.29</v>
      </c>
      <c r="H126" s="31">
        <f t="shared" ref="H126:H157" si="15">F126+F127</f>
        <v>127.54</v>
      </c>
      <c r="I126" s="31">
        <f>H126-('incu-raw'!$G$647*2)</f>
        <v>127.54</v>
      </c>
      <c r="J126" s="31">
        <v>113.5</v>
      </c>
      <c r="K126" s="31">
        <f t="shared" si="5"/>
        <v>14.040000000000006</v>
      </c>
      <c r="L126" s="31">
        <f t="shared" si="10"/>
        <v>32.795226130653262</v>
      </c>
      <c r="M126" s="31">
        <v>10.57</v>
      </c>
      <c r="N126" s="32">
        <f t="shared" si="11"/>
        <v>0.1057</v>
      </c>
      <c r="O126" s="32">
        <f t="shared" si="12"/>
        <v>3.0541457286432161</v>
      </c>
      <c r="P126" s="32">
        <f t="shared" si="13"/>
        <v>3.054145728643216E-2</v>
      </c>
      <c r="Q126" s="31">
        <v>1.78</v>
      </c>
      <c r="R126" s="31">
        <v>9.74</v>
      </c>
      <c r="S126" s="31">
        <f t="shared" si="7"/>
        <v>7.96</v>
      </c>
      <c r="T126" s="31">
        <v>4.08</v>
      </c>
      <c r="U126" s="31">
        <f t="shared" si="8"/>
        <v>2.2999999999999998</v>
      </c>
      <c r="V126" s="31">
        <f t="shared" si="9"/>
        <v>5.66</v>
      </c>
      <c r="W126" s="31">
        <f t="shared" si="6"/>
        <v>246.08695652173918</v>
      </c>
    </row>
    <row r="127" spans="1:23">
      <c r="A127" s="29" t="s">
        <v>165</v>
      </c>
      <c r="B127" s="30" t="s">
        <v>299</v>
      </c>
      <c r="C127" s="30" t="s">
        <v>297</v>
      </c>
      <c r="D127" s="30" t="s">
        <v>298</v>
      </c>
      <c r="E127" s="30"/>
      <c r="F127" s="31">
        <v>94.43</v>
      </c>
      <c r="G127" s="31"/>
      <c r="H127" s="31">
        <f t="shared" si="15"/>
        <v>432.6</v>
      </c>
      <c r="I127" s="31">
        <f>H127-('incu-raw'!$G$647*2)</f>
        <v>432.6</v>
      </c>
      <c r="J127" s="33"/>
      <c r="K127" s="31">
        <f t="shared" si="5"/>
        <v>432.6</v>
      </c>
      <c r="L127" s="31" t="e">
        <f t="shared" si="10"/>
        <v>#DIV/0!</v>
      </c>
      <c r="M127" s="33"/>
      <c r="N127" s="32">
        <f t="shared" si="11"/>
        <v>0</v>
      </c>
      <c r="O127" s="32" t="e">
        <f t="shared" si="12"/>
        <v>#DIV/0!</v>
      </c>
      <c r="P127" s="32" t="e">
        <f t="shared" si="13"/>
        <v>#DIV/0!</v>
      </c>
      <c r="Q127" s="33"/>
      <c r="R127" s="33"/>
      <c r="S127" s="31">
        <f t="shared" si="7"/>
        <v>0</v>
      </c>
      <c r="T127" s="33"/>
      <c r="U127" s="31">
        <f t="shared" si="8"/>
        <v>0</v>
      </c>
      <c r="V127" s="31">
        <f t="shared" si="9"/>
        <v>0</v>
      </c>
      <c r="W127" s="31" t="e">
        <f t="shared" si="6"/>
        <v>#DIV/0!</v>
      </c>
    </row>
    <row r="128" spans="1:23">
      <c r="A128" s="29" t="s">
        <v>165</v>
      </c>
      <c r="B128" s="29" t="s">
        <v>296</v>
      </c>
      <c r="C128" s="30" t="s">
        <v>297</v>
      </c>
      <c r="D128" s="29" t="s">
        <v>301</v>
      </c>
      <c r="E128" s="29"/>
      <c r="F128" s="31">
        <v>338.17</v>
      </c>
      <c r="G128" s="31"/>
      <c r="H128" s="31">
        <f t="shared" si="15"/>
        <v>538.83000000000004</v>
      </c>
      <c r="I128" s="31">
        <f>H128-('incu-raw'!$G$647*2)</f>
        <v>538.83000000000004</v>
      </c>
      <c r="J128" s="31">
        <v>392.73</v>
      </c>
      <c r="K128" s="31">
        <f t="shared" si="5"/>
        <v>146.10000000000002</v>
      </c>
      <c r="L128" s="31">
        <f t="shared" si="10"/>
        <v>279.98290575916229</v>
      </c>
      <c r="M128" s="31">
        <v>10.15</v>
      </c>
      <c r="N128" s="32">
        <f t="shared" si="11"/>
        <v>0.10150000000000001</v>
      </c>
      <c r="O128" s="32">
        <f t="shared" si="12"/>
        <v>7.2360820244328092</v>
      </c>
      <c r="P128" s="32">
        <f t="shared" si="13"/>
        <v>7.2360820244328092E-2</v>
      </c>
      <c r="Q128" s="31">
        <v>1.86</v>
      </c>
      <c r="R128" s="31">
        <v>13.32</v>
      </c>
      <c r="S128" s="31">
        <f t="shared" si="7"/>
        <v>11.46</v>
      </c>
      <c r="T128" s="31">
        <v>10.029999999999999</v>
      </c>
      <c r="U128" s="31">
        <f t="shared" si="8"/>
        <v>8.17</v>
      </c>
      <c r="V128" s="31">
        <f t="shared" si="9"/>
        <v>3.2900000000000009</v>
      </c>
      <c r="W128" s="31">
        <f t="shared" si="6"/>
        <v>40.269277845777246</v>
      </c>
    </row>
    <row r="129" spans="1:23">
      <c r="A129" s="29" t="s">
        <v>165</v>
      </c>
      <c r="B129" s="30" t="s">
        <v>299</v>
      </c>
      <c r="C129" s="30" t="s">
        <v>297</v>
      </c>
      <c r="D129" s="29" t="s">
        <v>301</v>
      </c>
      <c r="E129" s="29"/>
      <c r="F129" s="31">
        <v>200.66</v>
      </c>
      <c r="G129" s="31"/>
      <c r="H129" s="31">
        <f t="shared" si="15"/>
        <v>356.65</v>
      </c>
      <c r="I129" s="31">
        <f>H129-('incu-raw'!$G$647*2)</f>
        <v>356.65</v>
      </c>
      <c r="J129" s="33"/>
      <c r="K129" s="31">
        <f t="shared" si="5"/>
        <v>356.65</v>
      </c>
      <c r="L129" s="31" t="e">
        <f t="shared" si="10"/>
        <v>#DIV/0!</v>
      </c>
      <c r="M129" s="33"/>
      <c r="N129" s="32">
        <f t="shared" si="11"/>
        <v>0</v>
      </c>
      <c r="O129" s="32" t="e">
        <f t="shared" si="12"/>
        <v>#DIV/0!</v>
      </c>
      <c r="P129" s="32" t="e">
        <f t="shared" si="13"/>
        <v>#DIV/0!</v>
      </c>
      <c r="Q129" s="33"/>
      <c r="R129" s="33"/>
      <c r="S129" s="31">
        <f t="shared" si="7"/>
        <v>0</v>
      </c>
      <c r="T129" s="33"/>
      <c r="U129" s="31">
        <f t="shared" si="8"/>
        <v>0</v>
      </c>
      <c r="V129" s="31">
        <f t="shared" si="9"/>
        <v>0</v>
      </c>
      <c r="W129" s="31" t="e">
        <f t="shared" si="6"/>
        <v>#DIV/0!</v>
      </c>
    </row>
    <row r="130" spans="1:23">
      <c r="A130" s="29" t="s">
        <v>314</v>
      </c>
      <c r="B130" s="30" t="s">
        <v>296</v>
      </c>
      <c r="C130" s="30" t="s">
        <v>297</v>
      </c>
      <c r="D130" s="30" t="s">
        <v>298</v>
      </c>
      <c r="E130" s="30"/>
      <c r="F130" s="31">
        <v>155.99</v>
      </c>
      <c r="G130" s="31">
        <v>2.29</v>
      </c>
      <c r="H130" s="31">
        <f t="shared" si="15"/>
        <v>256.94</v>
      </c>
      <c r="I130" s="31">
        <f>H130-('incu-raw'!$G$647*2)</f>
        <v>256.94</v>
      </c>
      <c r="J130" s="31">
        <v>183.54</v>
      </c>
      <c r="K130" s="31">
        <f t="shared" ref="K130:K193" si="16">I130-J130</f>
        <v>73.400000000000006</v>
      </c>
      <c r="L130" s="31">
        <f t="shared" si="10"/>
        <v>45.772260442260439</v>
      </c>
      <c r="M130" s="31">
        <v>12.04</v>
      </c>
      <c r="N130" s="32">
        <f t="shared" si="11"/>
        <v>0.12039999999999999</v>
      </c>
      <c r="O130" s="32">
        <f t="shared" si="12"/>
        <v>3.0026044226044224</v>
      </c>
      <c r="P130" s="32">
        <f t="shared" si="13"/>
        <v>3.0026044226044223E-2</v>
      </c>
      <c r="Q130" s="31">
        <v>1.81</v>
      </c>
      <c r="R130" s="31">
        <v>9.9499999999999993</v>
      </c>
      <c r="S130" s="31">
        <f t="shared" si="7"/>
        <v>8.1399999999999988</v>
      </c>
      <c r="T130" s="31">
        <v>3.84</v>
      </c>
      <c r="U130" s="31">
        <f t="shared" si="8"/>
        <v>2.0299999999999998</v>
      </c>
      <c r="V130" s="31">
        <f t="shared" si="9"/>
        <v>6.1099999999999994</v>
      </c>
      <c r="W130" s="31">
        <f t="shared" ref="W130:W193" si="17">(S130-U130)/U130*100</f>
        <v>300.98522167487687</v>
      </c>
    </row>
    <row r="131" spans="1:23">
      <c r="A131" s="29" t="s">
        <v>314</v>
      </c>
      <c r="B131" s="30" t="s">
        <v>299</v>
      </c>
      <c r="C131" s="30" t="s">
        <v>297</v>
      </c>
      <c r="D131" s="30" t="s">
        <v>298</v>
      </c>
      <c r="E131" s="30"/>
      <c r="F131" s="31">
        <v>100.95</v>
      </c>
      <c r="G131" s="31"/>
      <c r="H131" s="31">
        <f t="shared" si="15"/>
        <v>203.8</v>
      </c>
      <c r="I131" s="31">
        <f>H131-('incu-raw'!$G$647*2)</f>
        <v>203.8</v>
      </c>
      <c r="J131" s="33"/>
      <c r="K131" s="31">
        <f t="shared" si="16"/>
        <v>203.8</v>
      </c>
      <c r="L131" s="31" t="e">
        <f t="shared" si="10"/>
        <v>#DIV/0!</v>
      </c>
      <c r="M131" s="33"/>
      <c r="N131" s="32">
        <f t="shared" si="11"/>
        <v>0</v>
      </c>
      <c r="O131" s="32" t="e">
        <f t="shared" si="12"/>
        <v>#DIV/0!</v>
      </c>
      <c r="P131" s="32" t="e">
        <f t="shared" si="13"/>
        <v>#DIV/0!</v>
      </c>
      <c r="Q131" s="33"/>
      <c r="R131" s="33"/>
      <c r="S131" s="31">
        <f t="shared" si="7"/>
        <v>0</v>
      </c>
      <c r="T131" s="33"/>
      <c r="U131" s="31">
        <f t="shared" si="8"/>
        <v>0</v>
      </c>
      <c r="V131" s="31">
        <f t="shared" si="9"/>
        <v>0</v>
      </c>
      <c r="W131" s="31" t="e">
        <f t="shared" si="17"/>
        <v>#DIV/0!</v>
      </c>
    </row>
    <row r="132" spans="1:23">
      <c r="A132" s="29" t="s">
        <v>314</v>
      </c>
      <c r="B132" s="29" t="s">
        <v>296</v>
      </c>
      <c r="C132" s="30" t="s">
        <v>297</v>
      </c>
      <c r="D132" s="29" t="s">
        <v>301</v>
      </c>
      <c r="E132" s="29"/>
      <c r="F132" s="31">
        <v>102.85</v>
      </c>
      <c r="G132" s="31"/>
      <c r="H132" s="31">
        <f t="shared" si="15"/>
        <v>266.23</v>
      </c>
      <c r="I132" s="31">
        <f>H132-('incu-raw'!$G$647*2)</f>
        <v>266.23</v>
      </c>
      <c r="J132" s="31">
        <v>141.35</v>
      </c>
      <c r="K132" s="31">
        <f t="shared" si="16"/>
        <v>124.88000000000002</v>
      </c>
      <c r="L132" s="31">
        <f t="shared" si="10"/>
        <v>91.353341483292581</v>
      </c>
      <c r="M132" s="31">
        <v>11.58</v>
      </c>
      <c r="N132" s="32">
        <f t="shared" si="11"/>
        <v>0.1158</v>
      </c>
      <c r="O132" s="32">
        <f t="shared" si="12"/>
        <v>7.4840586797066022</v>
      </c>
      <c r="P132" s="32">
        <f t="shared" si="13"/>
        <v>7.4840586797066025E-2</v>
      </c>
      <c r="Q132" s="31">
        <v>1.87</v>
      </c>
      <c r="R132" s="31">
        <v>14.14</v>
      </c>
      <c r="S132" s="31">
        <f t="shared" si="7"/>
        <v>12.27</v>
      </c>
      <c r="T132" s="31">
        <v>9.8000000000000007</v>
      </c>
      <c r="U132" s="31">
        <f t="shared" si="8"/>
        <v>7.9300000000000006</v>
      </c>
      <c r="V132" s="31">
        <f t="shared" si="9"/>
        <v>4.339999999999999</v>
      </c>
      <c r="W132" s="31">
        <f t="shared" si="17"/>
        <v>54.728877679697327</v>
      </c>
    </row>
    <row r="133" spans="1:23">
      <c r="A133" s="29" t="s">
        <v>314</v>
      </c>
      <c r="B133" s="30" t="s">
        <v>299</v>
      </c>
      <c r="C133" s="30" t="s">
        <v>297</v>
      </c>
      <c r="D133" s="29" t="s">
        <v>301</v>
      </c>
      <c r="E133" s="29"/>
      <c r="F133" s="31">
        <v>163.38</v>
      </c>
      <c r="G133" s="31"/>
      <c r="H133" s="31">
        <f t="shared" si="15"/>
        <v>202.92</v>
      </c>
      <c r="I133" s="31">
        <f>H133-('incu-raw'!$G$647*2)</f>
        <v>202.92</v>
      </c>
      <c r="J133" s="33"/>
      <c r="K133" s="31">
        <f t="shared" si="16"/>
        <v>202.92</v>
      </c>
      <c r="L133" s="31" t="e">
        <f t="shared" si="10"/>
        <v>#DIV/0!</v>
      </c>
      <c r="M133" s="33"/>
      <c r="N133" s="32">
        <f t="shared" si="11"/>
        <v>0</v>
      </c>
      <c r="O133" s="32" t="e">
        <f t="shared" si="12"/>
        <v>#DIV/0!</v>
      </c>
      <c r="P133" s="32" t="e">
        <f t="shared" si="13"/>
        <v>#DIV/0!</v>
      </c>
      <c r="Q133" s="33"/>
      <c r="R133" s="33"/>
      <c r="S133" s="31">
        <f t="shared" si="7"/>
        <v>0</v>
      </c>
      <c r="T133" s="33"/>
      <c r="U133" s="31">
        <f t="shared" si="8"/>
        <v>0</v>
      </c>
      <c r="V133" s="31">
        <f t="shared" si="9"/>
        <v>0</v>
      </c>
      <c r="W133" s="31" t="e">
        <f t="shared" si="17"/>
        <v>#DIV/0!</v>
      </c>
    </row>
    <row r="134" spans="1:23">
      <c r="A134" s="29" t="s">
        <v>315</v>
      </c>
      <c r="B134" s="30" t="s">
        <v>296</v>
      </c>
      <c r="C134" s="30" t="s">
        <v>297</v>
      </c>
      <c r="D134" s="30" t="s">
        <v>298</v>
      </c>
      <c r="E134" s="30"/>
      <c r="F134" s="31">
        <v>39.54</v>
      </c>
      <c r="G134" s="31">
        <v>2.27</v>
      </c>
      <c r="H134" s="31">
        <f t="shared" si="15"/>
        <v>128.82</v>
      </c>
      <c r="I134" s="31">
        <f>H134-('incu-raw'!$G$647*2)</f>
        <v>128.82</v>
      </c>
      <c r="J134" s="31">
        <v>102.68</v>
      </c>
      <c r="K134" s="31">
        <f t="shared" si="16"/>
        <v>26.139999999999986</v>
      </c>
      <c r="L134" s="31">
        <f t="shared" si="10"/>
        <v>28.89796407185629</v>
      </c>
      <c r="M134" s="31">
        <v>10.039999999999999</v>
      </c>
      <c r="N134" s="32">
        <f t="shared" si="11"/>
        <v>0.10039999999999999</v>
      </c>
      <c r="O134" s="32">
        <f t="shared" si="12"/>
        <v>2.82562874251497</v>
      </c>
      <c r="P134" s="32">
        <f t="shared" si="13"/>
        <v>2.8256287425149698E-2</v>
      </c>
      <c r="Q134" s="31">
        <v>1.69</v>
      </c>
      <c r="R134" s="31">
        <v>8.3699999999999992</v>
      </c>
      <c r="S134" s="31">
        <f t="shared" ref="S134:S197" si="18">R134-Q134</f>
        <v>6.68</v>
      </c>
      <c r="T134" s="31">
        <v>3.57</v>
      </c>
      <c r="U134" s="31">
        <f t="shared" ref="U134:U197" si="19">T134-Q134</f>
        <v>1.88</v>
      </c>
      <c r="V134" s="31">
        <f t="shared" ref="V134:V197" si="20">S134-U134</f>
        <v>4.8</v>
      </c>
      <c r="W134" s="31">
        <f t="shared" si="17"/>
        <v>255.31914893617022</v>
      </c>
    </row>
    <row r="135" spans="1:23">
      <c r="A135" s="29" t="s">
        <v>315</v>
      </c>
      <c r="B135" s="30" t="s">
        <v>299</v>
      </c>
      <c r="C135" s="30" t="s">
        <v>297</v>
      </c>
      <c r="D135" s="30" t="s">
        <v>298</v>
      </c>
      <c r="E135" s="30"/>
      <c r="F135" s="31">
        <v>89.28</v>
      </c>
      <c r="G135" s="31"/>
      <c r="H135" s="31">
        <f t="shared" si="15"/>
        <v>347.16999999999996</v>
      </c>
      <c r="I135" s="31">
        <f>H135-('incu-raw'!$G$647*2)</f>
        <v>347.16999999999996</v>
      </c>
      <c r="J135" s="33"/>
      <c r="K135" s="31">
        <f t="shared" si="16"/>
        <v>347.16999999999996</v>
      </c>
      <c r="L135" s="31" t="e">
        <f t="shared" si="10"/>
        <v>#DIV/0!</v>
      </c>
      <c r="M135" s="33"/>
      <c r="N135" s="32">
        <f t="shared" si="11"/>
        <v>0</v>
      </c>
      <c r="O135" s="32" t="e">
        <f t="shared" si="12"/>
        <v>#DIV/0!</v>
      </c>
      <c r="P135" s="32" t="e">
        <f t="shared" si="13"/>
        <v>#DIV/0!</v>
      </c>
      <c r="Q135" s="33"/>
      <c r="R135" s="33"/>
      <c r="S135" s="31">
        <f t="shared" si="18"/>
        <v>0</v>
      </c>
      <c r="T135" s="33"/>
      <c r="U135" s="31">
        <f t="shared" si="19"/>
        <v>0</v>
      </c>
      <c r="V135" s="31">
        <f t="shared" si="20"/>
        <v>0</v>
      </c>
      <c r="W135" s="31" t="e">
        <f t="shared" si="17"/>
        <v>#DIV/0!</v>
      </c>
    </row>
    <row r="136" spans="1:23">
      <c r="A136" s="29" t="s">
        <v>315</v>
      </c>
      <c r="B136" s="29" t="s">
        <v>296</v>
      </c>
      <c r="C136" s="30" t="s">
        <v>297</v>
      </c>
      <c r="D136" s="29" t="s">
        <v>301</v>
      </c>
      <c r="E136" s="29"/>
      <c r="F136" s="31">
        <v>257.89</v>
      </c>
      <c r="G136" s="31"/>
      <c r="H136" s="31">
        <f t="shared" si="15"/>
        <v>318.74</v>
      </c>
      <c r="I136" s="31">
        <f>H136-('incu-raw'!$G$647*2)</f>
        <v>318.74</v>
      </c>
      <c r="J136" s="31">
        <v>172.67</v>
      </c>
      <c r="K136" s="31">
        <f t="shared" si="16"/>
        <v>146.07000000000002</v>
      </c>
      <c r="L136" s="31">
        <f t="shared" si="10"/>
        <v>110.43252008032128</v>
      </c>
      <c r="M136" s="31">
        <v>10.57</v>
      </c>
      <c r="N136" s="32">
        <f t="shared" si="11"/>
        <v>0.1057</v>
      </c>
      <c r="O136" s="32">
        <f t="shared" si="12"/>
        <v>6.7601305220883541</v>
      </c>
      <c r="P136" s="32">
        <f t="shared" si="13"/>
        <v>6.7601305220883534E-2</v>
      </c>
      <c r="Q136" s="31">
        <v>1.69</v>
      </c>
      <c r="R136" s="31">
        <v>11.65</v>
      </c>
      <c r="S136" s="31">
        <f t="shared" si="18"/>
        <v>9.9600000000000009</v>
      </c>
      <c r="T136" s="31">
        <v>8.06</v>
      </c>
      <c r="U136" s="31">
        <f t="shared" si="19"/>
        <v>6.370000000000001</v>
      </c>
      <c r="V136" s="31">
        <f t="shared" si="20"/>
        <v>3.59</v>
      </c>
      <c r="W136" s="31">
        <f t="shared" si="17"/>
        <v>56.357927786499204</v>
      </c>
    </row>
    <row r="137" spans="1:23">
      <c r="A137" s="29" t="s">
        <v>315</v>
      </c>
      <c r="B137" s="30" t="s">
        <v>299</v>
      </c>
      <c r="C137" s="30" t="s">
        <v>297</v>
      </c>
      <c r="D137" s="29" t="s">
        <v>301</v>
      </c>
      <c r="E137" s="29"/>
      <c r="F137" s="31">
        <v>60.85</v>
      </c>
      <c r="G137" s="31"/>
      <c r="H137" s="31">
        <f t="shared" si="15"/>
        <v>198.48</v>
      </c>
      <c r="I137" s="31">
        <f>H137-('incu-raw'!$G$647*2)</f>
        <v>198.48</v>
      </c>
      <c r="J137" s="33"/>
      <c r="K137" s="31">
        <f t="shared" si="16"/>
        <v>198.48</v>
      </c>
      <c r="L137" s="31" t="e">
        <f t="shared" si="10"/>
        <v>#DIV/0!</v>
      </c>
      <c r="M137" s="33"/>
      <c r="N137" s="32">
        <f t="shared" si="11"/>
        <v>0</v>
      </c>
      <c r="O137" s="32" t="e">
        <f t="shared" si="12"/>
        <v>#DIV/0!</v>
      </c>
      <c r="P137" s="32" t="e">
        <f t="shared" si="13"/>
        <v>#DIV/0!</v>
      </c>
      <c r="Q137" s="33"/>
      <c r="R137" s="33"/>
      <c r="S137" s="31">
        <f t="shared" si="18"/>
        <v>0</v>
      </c>
      <c r="T137" s="33"/>
      <c r="U137" s="31">
        <f t="shared" si="19"/>
        <v>0</v>
      </c>
      <c r="V137" s="31">
        <f t="shared" si="20"/>
        <v>0</v>
      </c>
      <c r="W137" s="31" t="e">
        <f t="shared" si="17"/>
        <v>#DIV/0!</v>
      </c>
    </row>
    <row r="138" spans="1:23">
      <c r="A138" s="29" t="s">
        <v>316</v>
      </c>
      <c r="B138" s="30" t="s">
        <v>296</v>
      </c>
      <c r="C138" s="30" t="s">
        <v>297</v>
      </c>
      <c r="D138" s="30" t="s">
        <v>298</v>
      </c>
      <c r="E138" s="30"/>
      <c r="F138" s="31">
        <v>137.63</v>
      </c>
      <c r="G138" s="31">
        <v>2.2799999999999998</v>
      </c>
      <c r="H138" s="31">
        <f t="shared" si="15"/>
        <v>205.57</v>
      </c>
      <c r="I138" s="31">
        <f>H138-('incu-raw'!$G$647*2)</f>
        <v>205.57</v>
      </c>
      <c r="J138" s="31">
        <v>142.26</v>
      </c>
      <c r="K138" s="31">
        <f t="shared" si="16"/>
        <v>63.31</v>
      </c>
      <c r="L138" s="31">
        <f t="shared" si="10"/>
        <v>38.517394636015325</v>
      </c>
      <c r="M138" s="31">
        <v>10.23</v>
      </c>
      <c r="N138" s="32">
        <f t="shared" si="11"/>
        <v>0.1023</v>
      </c>
      <c r="O138" s="32">
        <f t="shared" si="12"/>
        <v>2.7698084291187741</v>
      </c>
      <c r="P138" s="32">
        <f t="shared" si="13"/>
        <v>2.7698084291187742E-2</v>
      </c>
      <c r="Q138" s="31">
        <v>1.95</v>
      </c>
      <c r="R138" s="31">
        <v>9.7799999999999994</v>
      </c>
      <c r="S138" s="31">
        <f t="shared" si="18"/>
        <v>7.8299999999999992</v>
      </c>
      <c r="T138" s="31">
        <v>4.07</v>
      </c>
      <c r="U138" s="31">
        <f t="shared" si="19"/>
        <v>2.12</v>
      </c>
      <c r="V138" s="31">
        <f t="shared" si="20"/>
        <v>5.7099999999999991</v>
      </c>
      <c r="W138" s="31">
        <f t="shared" si="17"/>
        <v>269.33962264150938</v>
      </c>
    </row>
    <row r="139" spans="1:23">
      <c r="A139" s="29" t="s">
        <v>316</v>
      </c>
      <c r="B139" s="30" t="s">
        <v>299</v>
      </c>
      <c r="C139" s="30" t="s">
        <v>297</v>
      </c>
      <c r="D139" s="30" t="s">
        <v>298</v>
      </c>
      <c r="E139" s="30"/>
      <c r="F139" s="31">
        <v>67.94</v>
      </c>
      <c r="G139" s="31"/>
      <c r="H139" s="31">
        <f t="shared" si="15"/>
        <v>163.67000000000002</v>
      </c>
      <c r="I139" s="31">
        <f>H139-('incu-raw'!$G$647*2)</f>
        <v>163.67000000000002</v>
      </c>
      <c r="J139" s="33"/>
      <c r="K139" s="31">
        <f t="shared" si="16"/>
        <v>163.67000000000002</v>
      </c>
      <c r="L139" s="31" t="e">
        <f t="shared" si="10"/>
        <v>#DIV/0!</v>
      </c>
      <c r="M139" s="33"/>
      <c r="N139" s="32">
        <f t="shared" si="11"/>
        <v>0</v>
      </c>
      <c r="O139" s="32" t="e">
        <f t="shared" si="12"/>
        <v>#DIV/0!</v>
      </c>
      <c r="P139" s="32" t="e">
        <f t="shared" si="13"/>
        <v>#DIV/0!</v>
      </c>
      <c r="Q139" s="33"/>
      <c r="R139" s="33"/>
      <c r="S139" s="31">
        <f t="shared" si="18"/>
        <v>0</v>
      </c>
      <c r="T139" s="33"/>
      <c r="U139" s="31">
        <f t="shared" si="19"/>
        <v>0</v>
      </c>
      <c r="V139" s="31">
        <f t="shared" si="20"/>
        <v>0</v>
      </c>
      <c r="W139" s="31" t="e">
        <f t="shared" si="17"/>
        <v>#DIV/0!</v>
      </c>
    </row>
    <row r="140" spans="1:23">
      <c r="A140" s="29" t="s">
        <v>316</v>
      </c>
      <c r="B140" s="29" t="s">
        <v>296</v>
      </c>
      <c r="C140" s="30" t="s">
        <v>297</v>
      </c>
      <c r="D140" s="29" t="s">
        <v>301</v>
      </c>
      <c r="E140" s="29"/>
      <c r="F140" s="31">
        <v>95.73</v>
      </c>
      <c r="G140" s="31"/>
      <c r="H140" s="31">
        <f t="shared" si="15"/>
        <v>129.05000000000001</v>
      </c>
      <c r="I140" s="31">
        <f>H140-('incu-raw'!$G$647*2)</f>
        <v>129.05000000000001</v>
      </c>
      <c r="J140" s="31">
        <v>74.56</v>
      </c>
      <c r="K140" s="31">
        <f t="shared" si="16"/>
        <v>54.490000000000009</v>
      </c>
      <c r="L140" s="31">
        <f t="shared" si="10"/>
        <v>49.625658409387221</v>
      </c>
      <c r="M140" s="31">
        <v>10.65</v>
      </c>
      <c r="N140" s="32">
        <f t="shared" si="11"/>
        <v>0.1065</v>
      </c>
      <c r="O140" s="32">
        <f t="shared" si="12"/>
        <v>7.0884289439374184</v>
      </c>
      <c r="P140" s="32">
        <f t="shared" si="13"/>
        <v>7.0884289439374179E-2</v>
      </c>
      <c r="Q140" s="31">
        <v>1.78</v>
      </c>
      <c r="R140" s="31">
        <v>17.12</v>
      </c>
      <c r="S140" s="31">
        <f t="shared" si="18"/>
        <v>15.340000000000002</v>
      </c>
      <c r="T140" s="31">
        <v>11.99</v>
      </c>
      <c r="U140" s="31">
        <f t="shared" si="19"/>
        <v>10.210000000000001</v>
      </c>
      <c r="V140" s="31">
        <f t="shared" si="20"/>
        <v>5.1300000000000008</v>
      </c>
      <c r="W140" s="31">
        <f t="shared" si="17"/>
        <v>50.244857982370227</v>
      </c>
    </row>
    <row r="141" spans="1:23">
      <c r="A141" s="29" t="s">
        <v>316</v>
      </c>
      <c r="B141" s="30" t="s">
        <v>299</v>
      </c>
      <c r="C141" s="30" t="s">
        <v>297</v>
      </c>
      <c r="D141" s="29" t="s">
        <v>301</v>
      </c>
      <c r="E141" s="29"/>
      <c r="F141" s="31">
        <v>33.32</v>
      </c>
      <c r="G141" s="31"/>
      <c r="H141" s="31">
        <f t="shared" si="15"/>
        <v>89.92</v>
      </c>
      <c r="I141" s="31">
        <f>H141-('incu-raw'!$G$647*2)</f>
        <v>89.92</v>
      </c>
      <c r="J141" s="33"/>
      <c r="K141" s="31">
        <f t="shared" si="16"/>
        <v>89.92</v>
      </c>
      <c r="L141" s="31" t="e">
        <f t="shared" si="10"/>
        <v>#DIV/0!</v>
      </c>
      <c r="M141" s="33"/>
      <c r="N141" s="32">
        <f t="shared" si="11"/>
        <v>0</v>
      </c>
      <c r="O141" s="32" t="e">
        <f t="shared" si="12"/>
        <v>#DIV/0!</v>
      </c>
      <c r="P141" s="32" t="e">
        <f t="shared" si="13"/>
        <v>#DIV/0!</v>
      </c>
      <c r="Q141" s="33"/>
      <c r="R141" s="33"/>
      <c r="S141" s="31">
        <f t="shared" si="18"/>
        <v>0</v>
      </c>
      <c r="T141" s="33"/>
      <c r="U141" s="31">
        <f t="shared" si="19"/>
        <v>0</v>
      </c>
      <c r="V141" s="31">
        <f t="shared" si="20"/>
        <v>0</v>
      </c>
      <c r="W141" s="31" t="e">
        <f t="shared" si="17"/>
        <v>#DIV/0!</v>
      </c>
    </row>
    <row r="142" spans="1:23">
      <c r="A142" s="29" t="s">
        <v>317</v>
      </c>
      <c r="B142" s="30" t="s">
        <v>296</v>
      </c>
      <c r="C142" s="30" t="s">
        <v>297</v>
      </c>
      <c r="D142" s="30" t="s">
        <v>298</v>
      </c>
      <c r="E142" s="30"/>
      <c r="F142" s="31">
        <v>56.6</v>
      </c>
      <c r="G142" s="31">
        <v>2.27</v>
      </c>
      <c r="H142" s="31">
        <f t="shared" si="15"/>
        <v>137.97</v>
      </c>
      <c r="I142" s="31">
        <f>H142-('incu-raw'!$G$647*2)</f>
        <v>137.97</v>
      </c>
      <c r="J142" s="31">
        <v>106.49</v>
      </c>
      <c r="K142" s="31">
        <f t="shared" si="16"/>
        <v>31.480000000000004</v>
      </c>
      <c r="L142" s="31">
        <f t="shared" si="10"/>
        <v>33.860875576036868</v>
      </c>
      <c r="M142" s="31">
        <v>10.35</v>
      </c>
      <c r="N142" s="32">
        <f t="shared" si="11"/>
        <v>0.10349999999999999</v>
      </c>
      <c r="O142" s="32">
        <f t="shared" si="12"/>
        <v>3.2910138248847924</v>
      </c>
      <c r="P142" s="32">
        <f t="shared" si="13"/>
        <v>3.2910138248847927E-2</v>
      </c>
      <c r="Q142" s="31">
        <v>1.88</v>
      </c>
      <c r="R142" s="31">
        <v>8.39</v>
      </c>
      <c r="S142" s="31">
        <f t="shared" si="18"/>
        <v>6.5100000000000007</v>
      </c>
      <c r="T142" s="31">
        <v>3.95</v>
      </c>
      <c r="U142" s="31">
        <f t="shared" si="19"/>
        <v>2.0700000000000003</v>
      </c>
      <c r="V142" s="31">
        <f t="shared" si="20"/>
        <v>4.4400000000000004</v>
      </c>
      <c r="W142" s="31">
        <f t="shared" si="17"/>
        <v>214.49275362318838</v>
      </c>
    </row>
    <row r="143" spans="1:23">
      <c r="A143" s="29" t="s">
        <v>317</v>
      </c>
      <c r="B143" s="30" t="s">
        <v>299</v>
      </c>
      <c r="C143" s="30" t="s">
        <v>297</v>
      </c>
      <c r="D143" s="30" t="s">
        <v>298</v>
      </c>
      <c r="E143" s="30"/>
      <c r="F143" s="31">
        <v>81.37</v>
      </c>
      <c r="G143" s="31"/>
      <c r="H143" s="31">
        <f t="shared" si="15"/>
        <v>374.87</v>
      </c>
      <c r="I143" s="31">
        <f>H143-('incu-raw'!$G$647*2)</f>
        <v>374.87</v>
      </c>
      <c r="J143" s="33"/>
      <c r="K143" s="31">
        <f t="shared" si="16"/>
        <v>374.87</v>
      </c>
      <c r="L143" s="31" t="e">
        <f t="shared" si="10"/>
        <v>#DIV/0!</v>
      </c>
      <c r="M143" s="33"/>
      <c r="N143" s="32">
        <f t="shared" si="11"/>
        <v>0</v>
      </c>
      <c r="O143" s="32" t="e">
        <f t="shared" si="12"/>
        <v>#DIV/0!</v>
      </c>
      <c r="P143" s="32" t="e">
        <f t="shared" si="13"/>
        <v>#DIV/0!</v>
      </c>
      <c r="Q143" s="33"/>
      <c r="R143" s="33"/>
      <c r="S143" s="31">
        <f t="shared" si="18"/>
        <v>0</v>
      </c>
      <c r="T143" s="33"/>
      <c r="U143" s="31">
        <f t="shared" si="19"/>
        <v>0</v>
      </c>
      <c r="V143" s="31">
        <f t="shared" si="20"/>
        <v>0</v>
      </c>
      <c r="W143" s="31" t="e">
        <f t="shared" si="17"/>
        <v>#DIV/0!</v>
      </c>
    </row>
    <row r="144" spans="1:23">
      <c r="A144" s="29" t="s">
        <v>317</v>
      </c>
      <c r="B144" s="29" t="s">
        <v>296</v>
      </c>
      <c r="C144" s="30" t="s">
        <v>297</v>
      </c>
      <c r="D144" s="29" t="s">
        <v>301</v>
      </c>
      <c r="E144" s="29"/>
      <c r="F144" s="31">
        <v>293.5</v>
      </c>
      <c r="G144" s="31"/>
      <c r="H144" s="31">
        <f t="shared" si="15"/>
        <v>473.43</v>
      </c>
      <c r="I144" s="31">
        <f>H144-('incu-raw'!$G$647*2)</f>
        <v>473.43</v>
      </c>
      <c r="J144" s="31">
        <v>262.79000000000002</v>
      </c>
      <c r="K144" s="31">
        <f t="shared" si="16"/>
        <v>210.64</v>
      </c>
      <c r="L144" s="31">
        <f t="shared" ref="L144:L207" si="21">J144*(U144/S144)</f>
        <v>192.82803386641581</v>
      </c>
      <c r="M144" s="31">
        <v>10.5</v>
      </c>
      <c r="N144" s="32">
        <f t="shared" ref="N144:N207" si="22">M144/100</f>
        <v>0.105</v>
      </c>
      <c r="O144" s="32">
        <f t="shared" ref="O144:O207" si="23">M144*(U144/S144)</f>
        <v>7.7046095954844773</v>
      </c>
      <c r="P144" s="32">
        <f t="shared" ref="P144:P207" si="24">O144/100</f>
        <v>7.7046095954844768E-2</v>
      </c>
      <c r="Q144" s="31">
        <v>1.81</v>
      </c>
      <c r="R144" s="31">
        <v>12.44</v>
      </c>
      <c r="S144" s="31">
        <f t="shared" si="18"/>
        <v>10.629999999999999</v>
      </c>
      <c r="T144" s="31">
        <v>9.61</v>
      </c>
      <c r="U144" s="31">
        <f t="shared" si="19"/>
        <v>7.7999999999999989</v>
      </c>
      <c r="V144" s="31">
        <f t="shared" si="20"/>
        <v>2.83</v>
      </c>
      <c r="W144" s="31">
        <f t="shared" si="17"/>
        <v>36.282051282051285</v>
      </c>
    </row>
    <row r="145" spans="1:23">
      <c r="A145" s="29" t="s">
        <v>317</v>
      </c>
      <c r="B145" s="30" t="s">
        <v>299</v>
      </c>
      <c r="C145" s="30" t="s">
        <v>297</v>
      </c>
      <c r="D145" s="29" t="s">
        <v>301</v>
      </c>
      <c r="E145" s="29"/>
      <c r="F145" s="31">
        <v>179.93</v>
      </c>
      <c r="G145" s="31"/>
      <c r="H145" s="31">
        <f t="shared" si="15"/>
        <v>354.77</v>
      </c>
      <c r="I145" s="31">
        <f>H145-('incu-raw'!$G$647*2)</f>
        <v>354.77</v>
      </c>
      <c r="J145" s="33"/>
      <c r="K145" s="31">
        <f t="shared" si="16"/>
        <v>354.77</v>
      </c>
      <c r="L145" s="31" t="e">
        <f t="shared" si="21"/>
        <v>#DIV/0!</v>
      </c>
      <c r="M145" s="33"/>
      <c r="N145" s="32">
        <f t="shared" si="22"/>
        <v>0</v>
      </c>
      <c r="O145" s="32" t="e">
        <f t="shared" si="23"/>
        <v>#DIV/0!</v>
      </c>
      <c r="P145" s="32" t="e">
        <f t="shared" si="24"/>
        <v>#DIV/0!</v>
      </c>
      <c r="Q145" s="33"/>
      <c r="R145" s="33"/>
      <c r="S145" s="31">
        <f t="shared" si="18"/>
        <v>0</v>
      </c>
      <c r="T145" s="33"/>
      <c r="U145" s="31">
        <f t="shared" si="19"/>
        <v>0</v>
      </c>
      <c r="V145" s="31">
        <f t="shared" si="20"/>
        <v>0</v>
      </c>
      <c r="W145" s="31" t="e">
        <f t="shared" si="17"/>
        <v>#DIV/0!</v>
      </c>
    </row>
    <row r="146" spans="1:23">
      <c r="A146" s="29" t="s">
        <v>137</v>
      </c>
      <c r="B146" s="30" t="s">
        <v>296</v>
      </c>
      <c r="C146" s="30" t="s">
        <v>297</v>
      </c>
      <c r="D146" s="30" t="s">
        <v>298</v>
      </c>
      <c r="E146" s="30" t="s">
        <v>318</v>
      </c>
      <c r="F146" s="31">
        <v>174.84</v>
      </c>
      <c r="G146" s="31"/>
      <c r="H146" s="31">
        <f t="shared" si="15"/>
        <v>448.29999999999995</v>
      </c>
      <c r="I146" s="31">
        <f>H146-('incu-raw'!$G$647*2)</f>
        <v>448.29999999999995</v>
      </c>
      <c r="J146" s="31">
        <v>347.66</v>
      </c>
      <c r="K146" s="31">
        <f t="shared" si="16"/>
        <v>100.63999999999993</v>
      </c>
      <c r="L146" s="31">
        <f t="shared" si="21"/>
        <v>92.709333333333362</v>
      </c>
      <c r="M146" s="31">
        <v>11.16</v>
      </c>
      <c r="N146" s="32">
        <f t="shared" si="22"/>
        <v>0.1116</v>
      </c>
      <c r="O146" s="32">
        <f t="shared" si="23"/>
        <v>2.9760000000000004</v>
      </c>
      <c r="P146" s="32">
        <f t="shared" si="24"/>
        <v>2.9760000000000005E-2</v>
      </c>
      <c r="Q146" s="31">
        <v>1.9</v>
      </c>
      <c r="R146" s="31">
        <v>12.25</v>
      </c>
      <c r="S146" s="31">
        <f t="shared" si="18"/>
        <v>10.35</v>
      </c>
      <c r="T146" s="31">
        <v>4.66</v>
      </c>
      <c r="U146" s="31">
        <f t="shared" si="19"/>
        <v>2.7600000000000002</v>
      </c>
      <c r="V146" s="31">
        <f t="shared" si="20"/>
        <v>7.59</v>
      </c>
      <c r="W146" s="31">
        <f t="shared" si="17"/>
        <v>274.99999999999994</v>
      </c>
    </row>
    <row r="147" spans="1:23">
      <c r="A147" s="29" t="s">
        <v>137</v>
      </c>
      <c r="B147" s="30" t="s">
        <v>299</v>
      </c>
      <c r="C147" s="30" t="s">
        <v>297</v>
      </c>
      <c r="D147" s="30" t="s">
        <v>298</v>
      </c>
      <c r="E147" s="30"/>
      <c r="F147" s="31">
        <v>273.45999999999998</v>
      </c>
      <c r="G147" s="31"/>
      <c r="H147" s="31">
        <f t="shared" si="15"/>
        <v>502.38</v>
      </c>
      <c r="I147" s="31">
        <f>H147-('incu-raw'!$G$647*2)</f>
        <v>502.38</v>
      </c>
      <c r="J147" s="33"/>
      <c r="K147" s="31">
        <f t="shared" si="16"/>
        <v>502.38</v>
      </c>
      <c r="L147" s="31" t="e">
        <f t="shared" si="21"/>
        <v>#DIV/0!</v>
      </c>
      <c r="M147" s="33"/>
      <c r="N147" s="32">
        <f t="shared" si="22"/>
        <v>0</v>
      </c>
      <c r="O147" s="32" t="e">
        <f t="shared" si="23"/>
        <v>#DIV/0!</v>
      </c>
      <c r="P147" s="32" t="e">
        <f t="shared" si="24"/>
        <v>#DIV/0!</v>
      </c>
      <c r="Q147" s="33"/>
      <c r="R147" s="33"/>
      <c r="S147" s="31">
        <f t="shared" si="18"/>
        <v>0</v>
      </c>
      <c r="T147" s="33"/>
      <c r="U147" s="31">
        <f t="shared" si="19"/>
        <v>0</v>
      </c>
      <c r="V147" s="31">
        <f t="shared" si="20"/>
        <v>0</v>
      </c>
      <c r="W147" s="31" t="e">
        <f t="shared" si="17"/>
        <v>#DIV/0!</v>
      </c>
    </row>
    <row r="148" spans="1:23">
      <c r="A148" s="29" t="s">
        <v>137</v>
      </c>
      <c r="B148" s="29" t="s">
        <v>296</v>
      </c>
      <c r="C148" s="30" t="s">
        <v>297</v>
      </c>
      <c r="D148" s="29" t="s">
        <v>301</v>
      </c>
      <c r="E148" s="29"/>
      <c r="F148" s="31">
        <v>228.92</v>
      </c>
      <c r="G148" s="31"/>
      <c r="H148" s="31">
        <f t="shared" si="15"/>
        <v>360.39</v>
      </c>
      <c r="I148" s="31">
        <f>H148-('incu-raw'!$G$647*2)</f>
        <v>360.39</v>
      </c>
      <c r="J148" s="31">
        <v>248.1</v>
      </c>
      <c r="K148" s="31">
        <f t="shared" si="16"/>
        <v>112.28999999999999</v>
      </c>
      <c r="L148" s="31">
        <f t="shared" si="21"/>
        <v>169.63463855421685</v>
      </c>
      <c r="M148" s="31">
        <v>11.34</v>
      </c>
      <c r="N148" s="32">
        <f t="shared" si="22"/>
        <v>0.1134</v>
      </c>
      <c r="O148" s="32">
        <f t="shared" si="23"/>
        <v>7.7535542168674692</v>
      </c>
      <c r="P148" s="32">
        <f t="shared" si="24"/>
        <v>7.7535542168674698E-2</v>
      </c>
      <c r="Q148" s="31">
        <v>1.7</v>
      </c>
      <c r="R148" s="31">
        <v>11.66</v>
      </c>
      <c r="S148" s="31">
        <f t="shared" si="18"/>
        <v>9.9600000000000009</v>
      </c>
      <c r="T148" s="31">
        <v>8.51</v>
      </c>
      <c r="U148" s="31">
        <f t="shared" si="19"/>
        <v>6.81</v>
      </c>
      <c r="V148" s="31">
        <f t="shared" si="20"/>
        <v>3.1500000000000012</v>
      </c>
      <c r="W148" s="31">
        <f t="shared" si="17"/>
        <v>46.255506607929533</v>
      </c>
    </row>
    <row r="149" spans="1:23">
      <c r="A149" s="29" t="s">
        <v>137</v>
      </c>
      <c r="B149" s="30" t="s">
        <v>299</v>
      </c>
      <c r="C149" s="30" t="s">
        <v>297</v>
      </c>
      <c r="D149" s="29" t="s">
        <v>301</v>
      </c>
      <c r="E149" s="29"/>
      <c r="F149" s="31">
        <v>131.47</v>
      </c>
      <c r="G149" s="31"/>
      <c r="H149" s="31">
        <f t="shared" si="15"/>
        <v>388.74</v>
      </c>
      <c r="I149" s="31">
        <f>H149-('incu-raw'!$G$647*2)</f>
        <v>388.74</v>
      </c>
      <c r="J149" s="33"/>
      <c r="K149" s="31">
        <f t="shared" si="16"/>
        <v>388.74</v>
      </c>
      <c r="L149" s="31" t="e">
        <f t="shared" si="21"/>
        <v>#DIV/0!</v>
      </c>
      <c r="M149" s="33"/>
      <c r="N149" s="32">
        <f t="shared" si="22"/>
        <v>0</v>
      </c>
      <c r="O149" s="32" t="e">
        <f t="shared" si="23"/>
        <v>#DIV/0!</v>
      </c>
      <c r="P149" s="32" t="e">
        <f t="shared" si="24"/>
        <v>#DIV/0!</v>
      </c>
      <c r="Q149" s="33"/>
      <c r="R149" s="33"/>
      <c r="S149" s="31">
        <f t="shared" si="18"/>
        <v>0</v>
      </c>
      <c r="T149" s="33"/>
      <c r="U149" s="31">
        <f t="shared" si="19"/>
        <v>0</v>
      </c>
      <c r="V149" s="31">
        <f t="shared" si="20"/>
        <v>0</v>
      </c>
      <c r="W149" s="31" t="e">
        <f t="shared" si="17"/>
        <v>#DIV/0!</v>
      </c>
    </row>
    <row r="150" spans="1:23">
      <c r="A150" s="29" t="s">
        <v>140</v>
      </c>
      <c r="B150" s="30" t="s">
        <v>296</v>
      </c>
      <c r="C150" s="30" t="s">
        <v>297</v>
      </c>
      <c r="D150" s="30" t="s">
        <v>298</v>
      </c>
      <c r="E150" s="30"/>
      <c r="F150" s="31">
        <v>257.27</v>
      </c>
      <c r="G150" s="31"/>
      <c r="H150" s="31">
        <f t="shared" si="15"/>
        <v>508.67999999999995</v>
      </c>
      <c r="I150" s="31">
        <f>H150-('incu-raw'!$G$647*2)</f>
        <v>508.67999999999995</v>
      </c>
      <c r="J150" s="31">
        <v>433.34</v>
      </c>
      <c r="K150" s="31">
        <f t="shared" si="16"/>
        <v>75.339999999999975</v>
      </c>
      <c r="L150" s="31">
        <f t="shared" si="21"/>
        <v>117.47719409282696</v>
      </c>
      <c r="M150" s="31">
        <v>10.36</v>
      </c>
      <c r="N150" s="32">
        <f t="shared" si="22"/>
        <v>0.1036</v>
      </c>
      <c r="O150" s="32">
        <f t="shared" si="23"/>
        <v>2.808565400843881</v>
      </c>
      <c r="P150" s="32">
        <f t="shared" si="24"/>
        <v>2.808565400843881E-2</v>
      </c>
      <c r="Q150" s="31">
        <v>1.82</v>
      </c>
      <c r="R150" s="31">
        <v>11.3</v>
      </c>
      <c r="S150" s="31">
        <f t="shared" si="18"/>
        <v>9.48</v>
      </c>
      <c r="T150" s="31">
        <v>4.3899999999999997</v>
      </c>
      <c r="U150" s="31">
        <f t="shared" si="19"/>
        <v>2.5699999999999994</v>
      </c>
      <c r="V150" s="31">
        <f t="shared" si="20"/>
        <v>6.910000000000001</v>
      </c>
      <c r="W150" s="31">
        <f t="shared" si="17"/>
        <v>268.87159533073941</v>
      </c>
    </row>
    <row r="151" spans="1:23">
      <c r="A151" s="29" t="s">
        <v>140</v>
      </c>
      <c r="B151" s="30" t="s">
        <v>299</v>
      </c>
      <c r="C151" s="30" t="s">
        <v>297</v>
      </c>
      <c r="D151" s="30" t="s">
        <v>298</v>
      </c>
      <c r="E151" s="30"/>
      <c r="F151" s="31">
        <v>251.41</v>
      </c>
      <c r="G151" s="31"/>
      <c r="H151" s="31">
        <f t="shared" si="15"/>
        <v>428.69</v>
      </c>
      <c r="I151" s="31">
        <f>H151-('incu-raw'!$G$647*2)</f>
        <v>428.69</v>
      </c>
      <c r="J151" s="33"/>
      <c r="K151" s="31">
        <f t="shared" si="16"/>
        <v>428.69</v>
      </c>
      <c r="L151" s="31" t="e">
        <f t="shared" si="21"/>
        <v>#DIV/0!</v>
      </c>
      <c r="M151" s="33"/>
      <c r="N151" s="32">
        <f t="shared" si="22"/>
        <v>0</v>
      </c>
      <c r="O151" s="32" t="e">
        <f t="shared" si="23"/>
        <v>#DIV/0!</v>
      </c>
      <c r="P151" s="32" t="e">
        <f t="shared" si="24"/>
        <v>#DIV/0!</v>
      </c>
      <c r="Q151" s="33"/>
      <c r="R151" s="33"/>
      <c r="S151" s="31">
        <f t="shared" si="18"/>
        <v>0</v>
      </c>
      <c r="T151" s="33"/>
      <c r="U151" s="31">
        <f t="shared" si="19"/>
        <v>0</v>
      </c>
      <c r="V151" s="31">
        <f t="shared" si="20"/>
        <v>0</v>
      </c>
      <c r="W151" s="31" t="e">
        <f t="shared" si="17"/>
        <v>#DIV/0!</v>
      </c>
    </row>
    <row r="152" spans="1:23">
      <c r="A152" s="29" t="s">
        <v>140</v>
      </c>
      <c r="B152" s="29" t="s">
        <v>296</v>
      </c>
      <c r="C152" s="30" t="s">
        <v>297</v>
      </c>
      <c r="D152" s="29" t="s">
        <v>301</v>
      </c>
      <c r="E152" s="29"/>
      <c r="F152" s="31">
        <v>177.28</v>
      </c>
      <c r="G152" s="31"/>
      <c r="H152" s="31">
        <f t="shared" si="15"/>
        <v>300.63</v>
      </c>
      <c r="I152" s="31">
        <f>H152-('incu-raw'!$G$647*2)</f>
        <v>300.63</v>
      </c>
      <c r="J152" s="31">
        <v>204.47</v>
      </c>
      <c r="K152" s="31">
        <f t="shared" si="16"/>
        <v>96.16</v>
      </c>
      <c r="L152" s="31">
        <f t="shared" si="21"/>
        <v>135.68612474437629</v>
      </c>
      <c r="M152" s="31">
        <v>10.32</v>
      </c>
      <c r="N152" s="32">
        <f t="shared" si="22"/>
        <v>0.1032</v>
      </c>
      <c r="O152" s="32">
        <f t="shared" si="23"/>
        <v>6.8483435582822096</v>
      </c>
      <c r="P152" s="32">
        <f t="shared" si="24"/>
        <v>6.8483435582822091E-2</v>
      </c>
      <c r="Q152" s="31">
        <v>1.74</v>
      </c>
      <c r="R152" s="31">
        <v>11.52</v>
      </c>
      <c r="S152" s="31">
        <f t="shared" si="18"/>
        <v>9.7799999999999994</v>
      </c>
      <c r="T152" s="31">
        <v>8.23</v>
      </c>
      <c r="U152" s="31">
        <f t="shared" si="19"/>
        <v>6.49</v>
      </c>
      <c r="V152" s="31">
        <f t="shared" si="20"/>
        <v>3.2899999999999991</v>
      </c>
      <c r="W152" s="31">
        <f t="shared" si="17"/>
        <v>50.693374422187965</v>
      </c>
    </row>
    <row r="153" spans="1:23">
      <c r="A153" s="29" t="s">
        <v>140</v>
      </c>
      <c r="B153" s="30" t="s">
        <v>299</v>
      </c>
      <c r="C153" s="30" t="s">
        <v>297</v>
      </c>
      <c r="D153" s="29" t="s">
        <v>301</v>
      </c>
      <c r="E153" s="29"/>
      <c r="F153" s="31">
        <v>123.35</v>
      </c>
      <c r="G153" s="31"/>
      <c r="H153" s="31">
        <f t="shared" si="15"/>
        <v>369.25</v>
      </c>
      <c r="I153" s="31">
        <f>H153-('incu-raw'!$G$647*2)</f>
        <v>369.25</v>
      </c>
      <c r="J153" s="33"/>
      <c r="K153" s="31">
        <f t="shared" si="16"/>
        <v>369.25</v>
      </c>
      <c r="L153" s="31" t="e">
        <f t="shared" si="21"/>
        <v>#DIV/0!</v>
      </c>
      <c r="M153" s="33"/>
      <c r="N153" s="32">
        <f t="shared" si="22"/>
        <v>0</v>
      </c>
      <c r="O153" s="32" t="e">
        <f t="shared" si="23"/>
        <v>#DIV/0!</v>
      </c>
      <c r="P153" s="32" t="e">
        <f t="shared" si="24"/>
        <v>#DIV/0!</v>
      </c>
      <c r="Q153" s="33"/>
      <c r="R153" s="33"/>
      <c r="S153" s="31">
        <f t="shared" si="18"/>
        <v>0</v>
      </c>
      <c r="T153" s="33"/>
      <c r="U153" s="31">
        <f t="shared" si="19"/>
        <v>0</v>
      </c>
      <c r="V153" s="31">
        <f t="shared" si="20"/>
        <v>0</v>
      </c>
      <c r="W153" s="31" t="e">
        <f t="shared" si="17"/>
        <v>#DIV/0!</v>
      </c>
    </row>
    <row r="154" spans="1:23">
      <c r="A154" s="29" t="s">
        <v>143</v>
      </c>
      <c r="B154" s="30" t="s">
        <v>296</v>
      </c>
      <c r="C154" s="30" t="s">
        <v>297</v>
      </c>
      <c r="D154" s="30" t="s">
        <v>298</v>
      </c>
      <c r="E154" s="30"/>
      <c r="F154" s="31">
        <v>245.9</v>
      </c>
      <c r="G154" s="31"/>
      <c r="H154" s="31">
        <f t="shared" si="15"/>
        <v>491.81</v>
      </c>
      <c r="I154" s="31">
        <f>H154-('incu-raw'!$G$647*2)</f>
        <v>491.81</v>
      </c>
      <c r="J154" s="31">
        <v>415.59</v>
      </c>
      <c r="K154" s="31">
        <f t="shared" si="16"/>
        <v>76.220000000000027</v>
      </c>
      <c r="L154" s="31">
        <f t="shared" si="21"/>
        <v>108.91618705035971</v>
      </c>
      <c r="M154" s="31">
        <v>10.220000000000001</v>
      </c>
      <c r="N154" s="32">
        <f t="shared" si="22"/>
        <v>0.10220000000000001</v>
      </c>
      <c r="O154" s="32">
        <f t="shared" si="23"/>
        <v>2.6784172661870507</v>
      </c>
      <c r="P154" s="32">
        <f t="shared" si="24"/>
        <v>2.6784172661870508E-2</v>
      </c>
      <c r="Q154" s="31">
        <v>1.77</v>
      </c>
      <c r="R154" s="31">
        <v>11.5</v>
      </c>
      <c r="S154" s="31">
        <f t="shared" si="18"/>
        <v>9.73</v>
      </c>
      <c r="T154" s="31">
        <v>4.32</v>
      </c>
      <c r="U154" s="31">
        <f t="shared" si="19"/>
        <v>2.5500000000000003</v>
      </c>
      <c r="V154" s="31">
        <f t="shared" si="20"/>
        <v>7.18</v>
      </c>
      <c r="W154" s="31">
        <f t="shared" si="17"/>
        <v>281.56862745098039</v>
      </c>
    </row>
    <row r="155" spans="1:23">
      <c r="A155" s="29" t="s">
        <v>143</v>
      </c>
      <c r="B155" s="30" t="s">
        <v>299</v>
      </c>
      <c r="C155" s="30" t="s">
        <v>297</v>
      </c>
      <c r="D155" s="30" t="s">
        <v>298</v>
      </c>
      <c r="E155" s="30"/>
      <c r="F155" s="31">
        <v>245.91</v>
      </c>
      <c r="G155" s="31"/>
      <c r="H155" s="31">
        <f t="shared" si="15"/>
        <v>488.93</v>
      </c>
      <c r="I155" s="31">
        <f>H155-('incu-raw'!$G$647*2)</f>
        <v>488.93</v>
      </c>
      <c r="J155" s="33"/>
      <c r="K155" s="31">
        <f t="shared" si="16"/>
        <v>488.93</v>
      </c>
      <c r="L155" s="31" t="e">
        <f t="shared" si="21"/>
        <v>#DIV/0!</v>
      </c>
      <c r="M155" s="33"/>
      <c r="N155" s="32">
        <f t="shared" si="22"/>
        <v>0</v>
      </c>
      <c r="O155" s="32" t="e">
        <f t="shared" si="23"/>
        <v>#DIV/0!</v>
      </c>
      <c r="P155" s="32" t="e">
        <f t="shared" si="24"/>
        <v>#DIV/0!</v>
      </c>
      <c r="Q155" s="33"/>
      <c r="R155" s="33"/>
      <c r="S155" s="31">
        <f t="shared" si="18"/>
        <v>0</v>
      </c>
      <c r="T155" s="33"/>
      <c r="U155" s="31">
        <f t="shared" si="19"/>
        <v>0</v>
      </c>
      <c r="V155" s="31">
        <f t="shared" si="20"/>
        <v>0</v>
      </c>
      <c r="W155" s="31" t="e">
        <f t="shared" si="17"/>
        <v>#DIV/0!</v>
      </c>
    </row>
    <row r="156" spans="1:23">
      <c r="A156" s="29" t="s">
        <v>143</v>
      </c>
      <c r="B156" s="29" t="s">
        <v>296</v>
      </c>
      <c r="C156" s="30" t="s">
        <v>297</v>
      </c>
      <c r="D156" s="29" t="s">
        <v>301</v>
      </c>
      <c r="E156" s="29"/>
      <c r="F156" s="31">
        <v>243.02</v>
      </c>
      <c r="G156" s="31"/>
      <c r="H156" s="31">
        <f t="shared" si="15"/>
        <v>400.93</v>
      </c>
      <c r="I156" s="31">
        <f>H156-('incu-raw'!$G$647*2)</f>
        <v>400.93</v>
      </c>
      <c r="J156" s="31">
        <v>124.87</v>
      </c>
      <c r="K156" s="31">
        <f t="shared" si="16"/>
        <v>276.06</v>
      </c>
      <c r="L156" s="31">
        <f t="shared" si="21"/>
        <v>72.840833333333322</v>
      </c>
      <c r="M156" s="31">
        <v>11.13</v>
      </c>
      <c r="N156" s="32">
        <f t="shared" si="22"/>
        <v>0.11130000000000001</v>
      </c>
      <c r="O156" s="32">
        <f t="shared" si="23"/>
        <v>6.4924999999999997</v>
      </c>
      <c r="P156" s="32">
        <f t="shared" si="24"/>
        <v>6.4924999999999997E-2</v>
      </c>
      <c r="Q156" s="31">
        <v>1.7</v>
      </c>
      <c r="R156" s="31">
        <v>11.9</v>
      </c>
      <c r="S156" s="31">
        <f t="shared" si="18"/>
        <v>10.200000000000001</v>
      </c>
      <c r="T156" s="31">
        <v>7.65</v>
      </c>
      <c r="U156" s="31">
        <f t="shared" si="19"/>
        <v>5.95</v>
      </c>
      <c r="V156" s="31">
        <f t="shared" si="20"/>
        <v>4.2500000000000009</v>
      </c>
      <c r="W156" s="31">
        <f t="shared" si="17"/>
        <v>71.428571428571445</v>
      </c>
    </row>
    <row r="157" spans="1:23">
      <c r="A157" s="29" t="s">
        <v>143</v>
      </c>
      <c r="B157" s="30" t="s">
        <v>299</v>
      </c>
      <c r="C157" s="30" t="s">
        <v>297</v>
      </c>
      <c r="D157" s="29" t="s">
        <v>301</v>
      </c>
      <c r="E157" s="29"/>
      <c r="F157" s="31">
        <v>157.91</v>
      </c>
      <c r="G157" s="31"/>
      <c r="H157" s="31">
        <f t="shared" si="15"/>
        <v>401.89</v>
      </c>
      <c r="I157" s="31">
        <f>H157-('incu-raw'!$G$647*2)</f>
        <v>401.89</v>
      </c>
      <c r="J157" s="33"/>
      <c r="K157" s="31">
        <f t="shared" si="16"/>
        <v>401.89</v>
      </c>
      <c r="L157" s="31" t="e">
        <f t="shared" si="21"/>
        <v>#DIV/0!</v>
      </c>
      <c r="M157" s="33"/>
      <c r="N157" s="32">
        <f t="shared" si="22"/>
        <v>0</v>
      </c>
      <c r="O157" s="32" t="e">
        <f t="shared" si="23"/>
        <v>#DIV/0!</v>
      </c>
      <c r="P157" s="32" t="e">
        <f t="shared" si="24"/>
        <v>#DIV/0!</v>
      </c>
      <c r="Q157" s="33"/>
      <c r="R157" s="33"/>
      <c r="S157" s="31">
        <f t="shared" si="18"/>
        <v>0</v>
      </c>
      <c r="T157" s="33"/>
      <c r="U157" s="31">
        <f t="shared" si="19"/>
        <v>0</v>
      </c>
      <c r="V157" s="31">
        <f t="shared" si="20"/>
        <v>0</v>
      </c>
      <c r="W157" s="31" t="e">
        <f t="shared" si="17"/>
        <v>#DIV/0!</v>
      </c>
    </row>
    <row r="158" spans="1:23">
      <c r="A158" s="29" t="s">
        <v>149</v>
      </c>
      <c r="B158" s="30" t="s">
        <v>296</v>
      </c>
      <c r="C158" s="30" t="s">
        <v>297</v>
      </c>
      <c r="D158" s="30" t="s">
        <v>298</v>
      </c>
      <c r="E158" s="30"/>
      <c r="F158" s="31">
        <v>243.98</v>
      </c>
      <c r="G158" s="31"/>
      <c r="H158" s="31">
        <f t="shared" ref="H158:H189" si="25">F158+F159</f>
        <v>2917.06</v>
      </c>
      <c r="I158" s="31">
        <f>H158-('incu-raw'!$G$647*2)</f>
        <v>2917.06</v>
      </c>
      <c r="J158" s="31">
        <v>409.58</v>
      </c>
      <c r="K158" s="31">
        <f t="shared" si="16"/>
        <v>2507.48</v>
      </c>
      <c r="L158" s="31">
        <f t="shared" si="21"/>
        <v>89.635832460732971</v>
      </c>
      <c r="M158" s="31">
        <v>13.12</v>
      </c>
      <c r="N158" s="32">
        <f t="shared" si="22"/>
        <v>0.13119999999999998</v>
      </c>
      <c r="O158" s="32">
        <f t="shared" si="23"/>
        <v>2.8712879581151824</v>
      </c>
      <c r="P158" s="32">
        <f t="shared" si="24"/>
        <v>2.8712879581151825E-2</v>
      </c>
      <c r="Q158" s="31">
        <v>1.79</v>
      </c>
      <c r="R158" s="31">
        <v>11.34</v>
      </c>
      <c r="S158" s="31">
        <f t="shared" si="18"/>
        <v>9.5500000000000007</v>
      </c>
      <c r="T158" s="31">
        <v>3.88</v>
      </c>
      <c r="U158" s="31">
        <f t="shared" si="19"/>
        <v>2.09</v>
      </c>
      <c r="V158" s="31">
        <f t="shared" si="20"/>
        <v>7.4600000000000009</v>
      </c>
      <c r="W158" s="31">
        <f t="shared" si="17"/>
        <v>356.93779904306228</v>
      </c>
    </row>
    <row r="159" spans="1:23">
      <c r="A159" s="29" t="s">
        <v>149</v>
      </c>
      <c r="B159" s="30" t="s">
        <v>299</v>
      </c>
      <c r="C159" s="30" t="s">
        <v>297</v>
      </c>
      <c r="D159" s="30" t="s">
        <v>298</v>
      </c>
      <c r="E159" s="30"/>
      <c r="F159" s="31">
        <v>2673.08</v>
      </c>
      <c r="G159" s="31"/>
      <c r="H159" s="31">
        <f t="shared" si="25"/>
        <v>2790.7599999999998</v>
      </c>
      <c r="I159" s="31">
        <f>H159-('incu-raw'!$G$647*2)</f>
        <v>2790.7599999999998</v>
      </c>
      <c r="J159" s="33"/>
      <c r="K159" s="31">
        <f t="shared" si="16"/>
        <v>2790.7599999999998</v>
      </c>
      <c r="L159" s="31" t="e">
        <f t="shared" si="21"/>
        <v>#DIV/0!</v>
      </c>
      <c r="M159" s="33"/>
      <c r="N159" s="32">
        <f t="shared" si="22"/>
        <v>0</v>
      </c>
      <c r="O159" s="32" t="e">
        <f t="shared" si="23"/>
        <v>#DIV/0!</v>
      </c>
      <c r="P159" s="32" t="e">
        <f t="shared" si="24"/>
        <v>#DIV/0!</v>
      </c>
      <c r="Q159" s="33"/>
      <c r="R159" s="33"/>
      <c r="S159" s="31">
        <f t="shared" si="18"/>
        <v>0</v>
      </c>
      <c r="T159" s="33"/>
      <c r="U159" s="31">
        <f t="shared" si="19"/>
        <v>0</v>
      </c>
      <c r="V159" s="31">
        <f t="shared" si="20"/>
        <v>0</v>
      </c>
      <c r="W159" s="31" t="e">
        <f t="shared" si="17"/>
        <v>#DIV/0!</v>
      </c>
    </row>
    <row r="160" spans="1:23">
      <c r="A160" s="29" t="s">
        <v>149</v>
      </c>
      <c r="B160" s="29" t="s">
        <v>296</v>
      </c>
      <c r="C160" s="30" t="s">
        <v>297</v>
      </c>
      <c r="D160" s="29" t="s">
        <v>301</v>
      </c>
      <c r="E160" s="29"/>
      <c r="F160" s="31">
        <v>117.68</v>
      </c>
      <c r="G160" s="31"/>
      <c r="H160" s="31">
        <f t="shared" si="25"/>
        <v>117.68</v>
      </c>
      <c r="I160" s="31">
        <f>H160-('incu-raw'!$G$647*2)</f>
        <v>117.68</v>
      </c>
      <c r="J160" s="31">
        <v>32.58</v>
      </c>
      <c r="K160" s="31">
        <f t="shared" si="16"/>
        <v>85.100000000000009</v>
      </c>
      <c r="L160" s="31">
        <f t="shared" si="21"/>
        <v>16.850587044534414</v>
      </c>
      <c r="M160" s="31">
        <v>10.49</v>
      </c>
      <c r="N160" s="32">
        <f t="shared" si="22"/>
        <v>0.10490000000000001</v>
      </c>
      <c r="O160" s="32">
        <f t="shared" si="23"/>
        <v>5.4254959514170054</v>
      </c>
      <c r="P160" s="32">
        <f t="shared" si="24"/>
        <v>5.4254959514170052E-2</v>
      </c>
      <c r="Q160" s="31">
        <v>1.8</v>
      </c>
      <c r="R160" s="31">
        <v>11.68</v>
      </c>
      <c r="S160" s="31">
        <f t="shared" si="18"/>
        <v>9.879999999999999</v>
      </c>
      <c r="T160" s="31">
        <v>6.91</v>
      </c>
      <c r="U160" s="31">
        <f t="shared" si="19"/>
        <v>5.1100000000000003</v>
      </c>
      <c r="V160" s="31">
        <f t="shared" si="20"/>
        <v>4.7699999999999987</v>
      </c>
      <c r="W160" s="31">
        <f t="shared" si="17"/>
        <v>93.346379647749472</v>
      </c>
    </row>
    <row r="161" spans="1:23">
      <c r="A161" s="29" t="s">
        <v>149</v>
      </c>
      <c r="B161" s="30" t="s">
        <v>299</v>
      </c>
      <c r="C161" s="30" t="s">
        <v>297</v>
      </c>
      <c r="D161" s="29" t="s">
        <v>301</v>
      </c>
      <c r="E161" s="29" t="s">
        <v>304</v>
      </c>
      <c r="F161" s="31">
        <v>0</v>
      </c>
      <c r="G161" s="31">
        <v>2.2999999999999998</v>
      </c>
      <c r="H161" s="31">
        <f t="shared" si="25"/>
        <v>308.69</v>
      </c>
      <c r="I161" s="31">
        <f>H161-('incu-raw'!$G$647*2)</f>
        <v>308.69</v>
      </c>
      <c r="J161" s="33"/>
      <c r="K161" s="31">
        <f t="shared" si="16"/>
        <v>308.69</v>
      </c>
      <c r="L161" s="31" t="e">
        <f t="shared" si="21"/>
        <v>#DIV/0!</v>
      </c>
      <c r="M161" s="33"/>
      <c r="N161" s="32">
        <f t="shared" si="22"/>
        <v>0</v>
      </c>
      <c r="O161" s="32" t="e">
        <f t="shared" si="23"/>
        <v>#DIV/0!</v>
      </c>
      <c r="P161" s="32" t="e">
        <f t="shared" si="24"/>
        <v>#DIV/0!</v>
      </c>
      <c r="Q161" s="33"/>
      <c r="R161" s="33"/>
      <c r="S161" s="31">
        <f t="shared" si="18"/>
        <v>0</v>
      </c>
      <c r="T161" s="33"/>
      <c r="U161" s="31">
        <f t="shared" si="19"/>
        <v>0</v>
      </c>
      <c r="V161" s="31">
        <f t="shared" si="20"/>
        <v>0</v>
      </c>
      <c r="W161" s="31" t="e">
        <f t="shared" si="17"/>
        <v>#DIV/0!</v>
      </c>
    </row>
    <row r="162" spans="1:23">
      <c r="A162" s="29" t="s">
        <v>153</v>
      </c>
      <c r="B162" s="30" t="s">
        <v>296</v>
      </c>
      <c r="C162" s="30" t="s">
        <v>297</v>
      </c>
      <c r="D162" s="30" t="s">
        <v>298</v>
      </c>
      <c r="E162" s="30"/>
      <c r="F162" s="31">
        <v>308.69</v>
      </c>
      <c r="G162" s="31"/>
      <c r="H162" s="31">
        <f t="shared" si="25"/>
        <v>474.93</v>
      </c>
      <c r="I162" s="31">
        <f>H162-('incu-raw'!$G$647*2)</f>
        <v>474.93</v>
      </c>
      <c r="J162" s="31">
        <v>392.51</v>
      </c>
      <c r="K162" s="31">
        <f t="shared" si="16"/>
        <v>82.420000000000016</v>
      </c>
      <c r="L162" s="31">
        <f t="shared" si="21"/>
        <v>97.742686274509808</v>
      </c>
      <c r="M162" s="31">
        <v>10.55</v>
      </c>
      <c r="N162" s="32">
        <f t="shared" si="22"/>
        <v>0.10550000000000001</v>
      </c>
      <c r="O162" s="32">
        <f t="shared" si="23"/>
        <v>2.6271568627450987</v>
      </c>
      <c r="P162" s="32">
        <f t="shared" si="24"/>
        <v>2.6271568627450989E-2</v>
      </c>
      <c r="Q162" s="31">
        <v>1.84</v>
      </c>
      <c r="R162" s="31">
        <v>12.04</v>
      </c>
      <c r="S162" s="31">
        <f t="shared" si="18"/>
        <v>10.199999999999999</v>
      </c>
      <c r="T162" s="31">
        <v>4.38</v>
      </c>
      <c r="U162" s="31">
        <f t="shared" si="19"/>
        <v>2.54</v>
      </c>
      <c r="V162" s="31">
        <f t="shared" si="20"/>
        <v>7.6599999999999993</v>
      </c>
      <c r="W162" s="31">
        <f t="shared" si="17"/>
        <v>301.57480314960623</v>
      </c>
    </row>
    <row r="163" spans="1:23">
      <c r="A163" s="29" t="s">
        <v>153</v>
      </c>
      <c r="B163" s="30" t="s">
        <v>299</v>
      </c>
      <c r="C163" s="30" t="s">
        <v>297</v>
      </c>
      <c r="D163" s="30" t="s">
        <v>298</v>
      </c>
      <c r="E163" s="30"/>
      <c r="F163" s="31">
        <v>166.24</v>
      </c>
      <c r="G163" s="31"/>
      <c r="H163" s="31">
        <f t="shared" si="25"/>
        <v>327.01</v>
      </c>
      <c r="I163" s="31">
        <f>H163-('incu-raw'!$G$647*2)</f>
        <v>327.01</v>
      </c>
      <c r="J163" s="33"/>
      <c r="K163" s="31">
        <f t="shared" si="16"/>
        <v>327.01</v>
      </c>
      <c r="L163" s="31" t="e">
        <f t="shared" si="21"/>
        <v>#DIV/0!</v>
      </c>
      <c r="M163" s="33"/>
      <c r="N163" s="32">
        <f t="shared" si="22"/>
        <v>0</v>
      </c>
      <c r="O163" s="32" t="e">
        <f t="shared" si="23"/>
        <v>#DIV/0!</v>
      </c>
      <c r="P163" s="32" t="e">
        <f t="shared" si="24"/>
        <v>#DIV/0!</v>
      </c>
      <c r="Q163" s="33"/>
      <c r="R163" s="33"/>
      <c r="S163" s="31">
        <f t="shared" si="18"/>
        <v>0</v>
      </c>
      <c r="T163" s="33"/>
      <c r="U163" s="31">
        <f t="shared" si="19"/>
        <v>0</v>
      </c>
      <c r="V163" s="31">
        <f t="shared" si="20"/>
        <v>0</v>
      </c>
      <c r="W163" s="31" t="e">
        <f t="shared" si="17"/>
        <v>#DIV/0!</v>
      </c>
    </row>
    <row r="164" spans="1:23">
      <c r="A164" s="29" t="s">
        <v>153</v>
      </c>
      <c r="B164" s="29" t="s">
        <v>296</v>
      </c>
      <c r="C164" s="30" t="s">
        <v>297</v>
      </c>
      <c r="D164" s="29" t="s">
        <v>301</v>
      </c>
      <c r="E164" s="29"/>
      <c r="F164" s="31">
        <v>160.77000000000001</v>
      </c>
      <c r="G164" s="31"/>
      <c r="H164" s="31">
        <f t="shared" si="25"/>
        <v>448.73</v>
      </c>
      <c r="I164" s="31">
        <f>H164-('incu-raw'!$G$647*2)</f>
        <v>448.73</v>
      </c>
      <c r="J164" s="31">
        <v>138.54</v>
      </c>
      <c r="K164" s="31">
        <f t="shared" si="16"/>
        <v>310.19000000000005</v>
      </c>
      <c r="L164" s="31">
        <f t="shared" si="21"/>
        <v>90.100428134556552</v>
      </c>
      <c r="M164" s="31">
        <v>10.08</v>
      </c>
      <c r="N164" s="32">
        <f t="shared" si="22"/>
        <v>0.1008</v>
      </c>
      <c r="O164" s="32">
        <f t="shared" si="23"/>
        <v>6.555596330275228</v>
      </c>
      <c r="P164" s="32">
        <f t="shared" si="24"/>
        <v>6.5555963302752276E-2</v>
      </c>
      <c r="Q164" s="31">
        <v>1.82</v>
      </c>
      <c r="R164" s="31">
        <v>11.63</v>
      </c>
      <c r="S164" s="31">
        <f t="shared" si="18"/>
        <v>9.81</v>
      </c>
      <c r="T164" s="31">
        <v>8.1999999999999993</v>
      </c>
      <c r="U164" s="31">
        <f t="shared" si="19"/>
        <v>6.379999999999999</v>
      </c>
      <c r="V164" s="31">
        <f t="shared" si="20"/>
        <v>3.4300000000000015</v>
      </c>
      <c r="W164" s="31">
        <f t="shared" si="17"/>
        <v>53.761755485893445</v>
      </c>
    </row>
    <row r="165" spans="1:23">
      <c r="A165" s="29" t="s">
        <v>153</v>
      </c>
      <c r="B165" s="30" t="s">
        <v>299</v>
      </c>
      <c r="C165" s="30" t="s">
        <v>297</v>
      </c>
      <c r="D165" s="29" t="s">
        <v>301</v>
      </c>
      <c r="E165" s="29"/>
      <c r="F165" s="31">
        <v>287.95999999999998</v>
      </c>
      <c r="G165" s="31"/>
      <c r="H165" s="31">
        <f t="shared" si="25"/>
        <v>497.78999999999996</v>
      </c>
      <c r="I165" s="31">
        <f>H165-('incu-raw'!$G$647*2)</f>
        <v>497.78999999999996</v>
      </c>
      <c r="J165" s="33"/>
      <c r="K165" s="31">
        <f t="shared" si="16"/>
        <v>497.78999999999996</v>
      </c>
      <c r="L165" s="31" t="e">
        <f t="shared" si="21"/>
        <v>#DIV/0!</v>
      </c>
      <c r="M165" s="33"/>
      <c r="N165" s="32">
        <f t="shared" si="22"/>
        <v>0</v>
      </c>
      <c r="O165" s="32" t="e">
        <f t="shared" si="23"/>
        <v>#DIV/0!</v>
      </c>
      <c r="P165" s="32" t="e">
        <f t="shared" si="24"/>
        <v>#DIV/0!</v>
      </c>
      <c r="Q165" s="33"/>
      <c r="R165" s="33"/>
      <c r="S165" s="31">
        <f t="shared" si="18"/>
        <v>0</v>
      </c>
      <c r="T165" s="33"/>
      <c r="U165" s="31">
        <f t="shared" si="19"/>
        <v>0</v>
      </c>
      <c r="V165" s="31">
        <f t="shared" si="20"/>
        <v>0</v>
      </c>
      <c r="W165" s="31" t="e">
        <f t="shared" si="17"/>
        <v>#DIV/0!</v>
      </c>
    </row>
    <row r="166" spans="1:23">
      <c r="A166" s="29" t="s">
        <v>157</v>
      </c>
      <c r="B166" s="30" t="s">
        <v>296</v>
      </c>
      <c r="C166" s="30" t="s">
        <v>297</v>
      </c>
      <c r="D166" s="30" t="s">
        <v>298</v>
      </c>
      <c r="E166" s="30"/>
      <c r="F166" s="31">
        <v>209.83</v>
      </c>
      <c r="G166" s="31"/>
      <c r="H166" s="31">
        <f t="shared" si="25"/>
        <v>392.72</v>
      </c>
      <c r="I166" s="31">
        <f>H166-('incu-raw'!$G$647*2)</f>
        <v>392.72</v>
      </c>
      <c r="J166" s="31">
        <v>323.93</v>
      </c>
      <c r="K166" s="31">
        <f t="shared" si="16"/>
        <v>68.79000000000002</v>
      </c>
      <c r="L166" s="31">
        <f t="shared" si="21"/>
        <v>80.577992007992009</v>
      </c>
      <c r="M166" s="31">
        <v>10.16</v>
      </c>
      <c r="N166" s="32">
        <f t="shared" si="22"/>
        <v>0.1016</v>
      </c>
      <c r="O166" s="32">
        <f t="shared" si="23"/>
        <v>2.5273126873126874</v>
      </c>
      <c r="P166" s="32">
        <f t="shared" si="24"/>
        <v>2.5273126873126873E-2</v>
      </c>
      <c r="Q166" s="31">
        <v>1.83</v>
      </c>
      <c r="R166" s="31">
        <v>11.84</v>
      </c>
      <c r="S166" s="31">
        <f t="shared" si="18"/>
        <v>10.01</v>
      </c>
      <c r="T166" s="31">
        <v>4.32</v>
      </c>
      <c r="U166" s="31">
        <f t="shared" si="19"/>
        <v>2.4900000000000002</v>
      </c>
      <c r="V166" s="31">
        <f t="shared" si="20"/>
        <v>7.52</v>
      </c>
      <c r="W166" s="31">
        <f t="shared" si="17"/>
        <v>302.008032128514</v>
      </c>
    </row>
    <row r="167" spans="1:23">
      <c r="A167" s="29" t="s">
        <v>157</v>
      </c>
      <c r="B167" s="30" t="s">
        <v>299</v>
      </c>
      <c r="C167" s="30" t="s">
        <v>297</v>
      </c>
      <c r="D167" s="30" t="s">
        <v>298</v>
      </c>
      <c r="E167" s="30"/>
      <c r="F167" s="31">
        <v>182.89</v>
      </c>
      <c r="G167" s="31"/>
      <c r="H167" s="31">
        <f t="shared" si="25"/>
        <v>402.76</v>
      </c>
      <c r="I167" s="31">
        <f>H167-('incu-raw'!$G$647*2)</f>
        <v>402.76</v>
      </c>
      <c r="J167" s="33"/>
      <c r="K167" s="31">
        <f t="shared" si="16"/>
        <v>402.76</v>
      </c>
      <c r="L167" s="31" t="e">
        <f t="shared" si="21"/>
        <v>#DIV/0!</v>
      </c>
      <c r="M167" s="33"/>
      <c r="N167" s="32">
        <f t="shared" si="22"/>
        <v>0</v>
      </c>
      <c r="O167" s="32" t="e">
        <f t="shared" si="23"/>
        <v>#DIV/0!</v>
      </c>
      <c r="P167" s="32" t="e">
        <f t="shared" si="24"/>
        <v>#DIV/0!</v>
      </c>
      <c r="Q167" s="33"/>
      <c r="R167" s="33"/>
      <c r="S167" s="31">
        <f t="shared" si="18"/>
        <v>0</v>
      </c>
      <c r="T167" s="33"/>
      <c r="U167" s="31">
        <f t="shared" si="19"/>
        <v>0</v>
      </c>
      <c r="V167" s="31">
        <f t="shared" si="20"/>
        <v>0</v>
      </c>
      <c r="W167" s="31" t="e">
        <f t="shared" si="17"/>
        <v>#DIV/0!</v>
      </c>
    </row>
    <row r="168" spans="1:23">
      <c r="A168" s="29" t="s">
        <v>157</v>
      </c>
      <c r="B168" s="29" t="s">
        <v>296</v>
      </c>
      <c r="C168" s="30" t="s">
        <v>297</v>
      </c>
      <c r="D168" s="29" t="s">
        <v>301</v>
      </c>
      <c r="E168" s="29"/>
      <c r="F168" s="31">
        <v>219.87</v>
      </c>
      <c r="G168" s="31"/>
      <c r="H168" s="31">
        <f t="shared" si="25"/>
        <v>434.44</v>
      </c>
      <c r="I168" s="31">
        <f>H168-('incu-raw'!$G$647*2)</f>
        <v>434.44</v>
      </c>
      <c r="J168" s="31">
        <v>285.05</v>
      </c>
      <c r="K168" s="31">
        <f t="shared" si="16"/>
        <v>149.38999999999999</v>
      </c>
      <c r="L168" s="31">
        <f t="shared" si="21"/>
        <v>186.44779874213839</v>
      </c>
      <c r="M168" s="31">
        <v>12.38</v>
      </c>
      <c r="N168" s="32">
        <f t="shared" si="22"/>
        <v>0.12380000000000001</v>
      </c>
      <c r="O168" s="32">
        <f t="shared" si="23"/>
        <v>8.097610062893084</v>
      </c>
      <c r="P168" s="32">
        <f t="shared" si="24"/>
        <v>8.0976100628930847E-2</v>
      </c>
      <c r="Q168" s="31">
        <v>1.9</v>
      </c>
      <c r="R168" s="31">
        <v>11.44</v>
      </c>
      <c r="S168" s="31">
        <f t="shared" si="18"/>
        <v>9.5399999999999991</v>
      </c>
      <c r="T168" s="31">
        <v>8.14</v>
      </c>
      <c r="U168" s="31">
        <f t="shared" si="19"/>
        <v>6.24</v>
      </c>
      <c r="V168" s="31">
        <f t="shared" si="20"/>
        <v>3.2999999999999989</v>
      </c>
      <c r="W168" s="31">
        <f t="shared" si="17"/>
        <v>52.884615384615365</v>
      </c>
    </row>
    <row r="169" spans="1:23">
      <c r="A169" s="29" t="s">
        <v>157</v>
      </c>
      <c r="B169" s="30" t="s">
        <v>299</v>
      </c>
      <c r="C169" s="30" t="s">
        <v>297</v>
      </c>
      <c r="D169" s="29" t="s">
        <v>301</v>
      </c>
      <c r="E169" s="29"/>
      <c r="F169" s="31">
        <v>214.57</v>
      </c>
      <c r="G169" s="31"/>
      <c r="H169" s="31">
        <f t="shared" si="25"/>
        <v>541.07999999999993</v>
      </c>
      <c r="I169" s="31">
        <f>H169-('incu-raw'!$G$647*2)</f>
        <v>541.07999999999993</v>
      </c>
      <c r="J169" s="33"/>
      <c r="K169" s="31">
        <f t="shared" si="16"/>
        <v>541.07999999999993</v>
      </c>
      <c r="L169" s="31" t="e">
        <f t="shared" si="21"/>
        <v>#DIV/0!</v>
      </c>
      <c r="M169" s="33"/>
      <c r="N169" s="32">
        <f t="shared" si="22"/>
        <v>0</v>
      </c>
      <c r="O169" s="32" t="e">
        <f t="shared" si="23"/>
        <v>#DIV/0!</v>
      </c>
      <c r="P169" s="32" t="e">
        <f t="shared" si="24"/>
        <v>#DIV/0!</v>
      </c>
      <c r="Q169" s="33"/>
      <c r="R169" s="33"/>
      <c r="S169" s="31">
        <f t="shared" si="18"/>
        <v>0</v>
      </c>
      <c r="T169" s="33"/>
      <c r="U169" s="31">
        <f t="shared" si="19"/>
        <v>0</v>
      </c>
      <c r="V169" s="31">
        <f t="shared" si="20"/>
        <v>0</v>
      </c>
      <c r="W169" s="31" t="e">
        <f t="shared" si="17"/>
        <v>#DIV/0!</v>
      </c>
    </row>
    <row r="170" spans="1:23">
      <c r="A170" s="29" t="s">
        <v>119</v>
      </c>
      <c r="B170" s="30" t="s">
        <v>296</v>
      </c>
      <c r="C170" s="30" t="s">
        <v>297</v>
      </c>
      <c r="D170" s="30" t="s">
        <v>298</v>
      </c>
      <c r="E170" s="30"/>
      <c r="F170" s="31">
        <v>326.51</v>
      </c>
      <c r="G170" s="31"/>
      <c r="H170" s="31">
        <f t="shared" si="25"/>
        <v>684.82999999999993</v>
      </c>
      <c r="I170" s="31">
        <f>H170-('incu-raw'!$G$647*2)</f>
        <v>684.82999999999993</v>
      </c>
      <c r="J170" s="31">
        <v>580.80999999999995</v>
      </c>
      <c r="K170" s="31">
        <f t="shared" si="16"/>
        <v>104.01999999999998</v>
      </c>
      <c r="L170" s="31">
        <f t="shared" si="21"/>
        <v>143.13240325865581</v>
      </c>
      <c r="M170" s="31">
        <v>10.8</v>
      </c>
      <c r="N170" s="32">
        <f t="shared" si="22"/>
        <v>0.10800000000000001</v>
      </c>
      <c r="O170" s="32">
        <f t="shared" si="23"/>
        <v>2.6615071283095726</v>
      </c>
      <c r="P170" s="32">
        <f t="shared" si="24"/>
        <v>2.6615071283095725E-2</v>
      </c>
      <c r="Q170" s="31">
        <v>1.77</v>
      </c>
      <c r="R170" s="31">
        <v>11.59</v>
      </c>
      <c r="S170" s="31">
        <f t="shared" si="18"/>
        <v>9.82</v>
      </c>
      <c r="T170" s="31">
        <v>4.1900000000000004</v>
      </c>
      <c r="U170" s="31">
        <f t="shared" si="19"/>
        <v>2.4200000000000004</v>
      </c>
      <c r="V170" s="31">
        <f t="shared" si="20"/>
        <v>7.4</v>
      </c>
      <c r="W170" s="31">
        <f t="shared" si="17"/>
        <v>305.78512396694208</v>
      </c>
    </row>
    <row r="171" spans="1:23">
      <c r="A171" s="29" t="s">
        <v>119</v>
      </c>
      <c r="B171" s="30" t="s">
        <v>299</v>
      </c>
      <c r="C171" s="30" t="s">
        <v>297</v>
      </c>
      <c r="D171" s="30" t="s">
        <v>298</v>
      </c>
      <c r="E171" s="30"/>
      <c r="F171" s="31">
        <v>358.32</v>
      </c>
      <c r="G171" s="31"/>
      <c r="H171" s="31">
        <f t="shared" si="25"/>
        <v>549.53</v>
      </c>
      <c r="I171" s="31">
        <f>H171-('incu-raw'!$G$647*2)</f>
        <v>549.53</v>
      </c>
      <c r="J171" s="33"/>
      <c r="K171" s="31">
        <f t="shared" si="16"/>
        <v>549.53</v>
      </c>
      <c r="L171" s="31" t="e">
        <f t="shared" si="21"/>
        <v>#DIV/0!</v>
      </c>
      <c r="M171" s="33"/>
      <c r="N171" s="32">
        <f t="shared" si="22"/>
        <v>0</v>
      </c>
      <c r="O171" s="32" t="e">
        <f t="shared" si="23"/>
        <v>#DIV/0!</v>
      </c>
      <c r="P171" s="32" t="e">
        <f t="shared" si="24"/>
        <v>#DIV/0!</v>
      </c>
      <c r="Q171" s="33"/>
      <c r="R171" s="33"/>
      <c r="S171" s="31">
        <f t="shared" si="18"/>
        <v>0</v>
      </c>
      <c r="T171" s="33"/>
      <c r="U171" s="31">
        <f t="shared" si="19"/>
        <v>0</v>
      </c>
      <c r="V171" s="31">
        <f t="shared" si="20"/>
        <v>0</v>
      </c>
      <c r="W171" s="31" t="e">
        <f t="shared" si="17"/>
        <v>#DIV/0!</v>
      </c>
    </row>
    <row r="172" spans="1:23">
      <c r="A172" s="29" t="s">
        <v>119</v>
      </c>
      <c r="B172" s="29" t="s">
        <v>296</v>
      </c>
      <c r="C172" s="30" t="s">
        <v>297</v>
      </c>
      <c r="D172" s="29" t="s">
        <v>301</v>
      </c>
      <c r="E172" s="29"/>
      <c r="F172" s="31">
        <v>191.21</v>
      </c>
      <c r="G172" s="31"/>
      <c r="H172" s="31">
        <f t="shared" si="25"/>
        <v>411.76</v>
      </c>
      <c r="I172" s="31">
        <f>H172-('incu-raw'!$G$647*2)</f>
        <v>411.76</v>
      </c>
      <c r="J172" s="31">
        <v>283.08999999999997</v>
      </c>
      <c r="K172" s="31">
        <f t="shared" si="16"/>
        <v>128.67000000000002</v>
      </c>
      <c r="L172" s="31">
        <f t="shared" si="21"/>
        <v>171.23346398305083</v>
      </c>
      <c r="M172" s="31">
        <v>10.18</v>
      </c>
      <c r="N172" s="32">
        <f t="shared" si="22"/>
        <v>0.1018</v>
      </c>
      <c r="O172" s="32">
        <f t="shared" si="23"/>
        <v>6.1576059322033894</v>
      </c>
      <c r="P172" s="32">
        <f t="shared" si="24"/>
        <v>6.1576059322033895E-2</v>
      </c>
      <c r="Q172" s="31">
        <v>1.77</v>
      </c>
      <c r="R172" s="31">
        <v>11.21</v>
      </c>
      <c r="S172" s="31">
        <f t="shared" si="18"/>
        <v>9.4400000000000013</v>
      </c>
      <c r="T172" s="31">
        <v>7.48</v>
      </c>
      <c r="U172" s="31">
        <f t="shared" si="19"/>
        <v>5.7100000000000009</v>
      </c>
      <c r="V172" s="31">
        <f t="shared" si="20"/>
        <v>3.7300000000000004</v>
      </c>
      <c r="W172" s="31">
        <f t="shared" si="17"/>
        <v>65.323992994746064</v>
      </c>
    </row>
    <row r="173" spans="1:23">
      <c r="A173" s="29" t="s">
        <v>119</v>
      </c>
      <c r="B173" s="30" t="s">
        <v>299</v>
      </c>
      <c r="C173" s="30" t="s">
        <v>297</v>
      </c>
      <c r="D173" s="29" t="s">
        <v>301</v>
      </c>
      <c r="E173" s="29"/>
      <c r="F173" s="31">
        <v>220.55</v>
      </c>
      <c r="G173" s="31"/>
      <c r="H173" s="31">
        <f t="shared" si="25"/>
        <v>424.9</v>
      </c>
      <c r="I173" s="31">
        <f>H173-('incu-raw'!$G$647*2)</f>
        <v>424.9</v>
      </c>
      <c r="J173" s="33"/>
      <c r="K173" s="31">
        <f t="shared" si="16"/>
        <v>424.9</v>
      </c>
      <c r="L173" s="31" t="e">
        <f t="shared" si="21"/>
        <v>#DIV/0!</v>
      </c>
      <c r="M173" s="33"/>
      <c r="N173" s="32">
        <f t="shared" si="22"/>
        <v>0</v>
      </c>
      <c r="O173" s="32" t="e">
        <f t="shared" si="23"/>
        <v>#DIV/0!</v>
      </c>
      <c r="P173" s="32" t="e">
        <f t="shared" si="24"/>
        <v>#DIV/0!</v>
      </c>
      <c r="Q173" s="33"/>
      <c r="R173" s="33"/>
      <c r="S173" s="31">
        <f t="shared" si="18"/>
        <v>0</v>
      </c>
      <c r="T173" s="33"/>
      <c r="U173" s="31">
        <f t="shared" si="19"/>
        <v>0</v>
      </c>
      <c r="V173" s="31">
        <f t="shared" si="20"/>
        <v>0</v>
      </c>
      <c r="W173" s="31" t="e">
        <f t="shared" si="17"/>
        <v>#DIV/0!</v>
      </c>
    </row>
    <row r="174" spans="1:23">
      <c r="A174" s="29" t="s">
        <v>122</v>
      </c>
      <c r="B174" s="30" t="s">
        <v>296</v>
      </c>
      <c r="C174" s="30" t="s">
        <v>297</v>
      </c>
      <c r="D174" s="30" t="s">
        <v>298</v>
      </c>
      <c r="E174" s="30"/>
      <c r="F174" s="31">
        <v>204.35</v>
      </c>
      <c r="G174" s="31"/>
      <c r="H174" s="31">
        <f t="shared" si="25"/>
        <v>475.92999999999995</v>
      </c>
      <c r="I174" s="31">
        <f>H174-('incu-raw'!$G$647*2)</f>
        <v>475.92999999999995</v>
      </c>
      <c r="J174" s="31">
        <v>338.8</v>
      </c>
      <c r="K174" s="31">
        <f t="shared" si="16"/>
        <v>137.12999999999994</v>
      </c>
      <c r="L174" s="31">
        <f t="shared" si="21"/>
        <v>93.031147540983582</v>
      </c>
      <c r="M174" s="31">
        <v>11.6</v>
      </c>
      <c r="N174" s="32">
        <f t="shared" si="22"/>
        <v>0.11599999999999999</v>
      </c>
      <c r="O174" s="32">
        <f t="shared" si="23"/>
        <v>3.1852459016393433</v>
      </c>
      <c r="P174" s="32">
        <f t="shared" si="24"/>
        <v>3.1852459016393435E-2</v>
      </c>
      <c r="Q174" s="31">
        <v>1.71</v>
      </c>
      <c r="R174" s="31">
        <v>11.47</v>
      </c>
      <c r="S174" s="31">
        <f t="shared" si="18"/>
        <v>9.7600000000000016</v>
      </c>
      <c r="T174" s="31">
        <v>4.3899999999999997</v>
      </c>
      <c r="U174" s="31">
        <f t="shared" si="19"/>
        <v>2.6799999999999997</v>
      </c>
      <c r="V174" s="31">
        <f t="shared" si="20"/>
        <v>7.0800000000000018</v>
      </c>
      <c r="W174" s="31">
        <f t="shared" si="17"/>
        <v>264.17910447761204</v>
      </c>
    </row>
    <row r="175" spans="1:23">
      <c r="A175" s="29" t="s">
        <v>122</v>
      </c>
      <c r="B175" s="30" t="s">
        <v>299</v>
      </c>
      <c r="C175" s="30" t="s">
        <v>297</v>
      </c>
      <c r="D175" s="30" t="s">
        <v>298</v>
      </c>
      <c r="E175" s="30"/>
      <c r="F175" s="31">
        <v>271.58</v>
      </c>
      <c r="G175" s="31"/>
      <c r="H175" s="31">
        <f t="shared" si="25"/>
        <v>553.32999999999993</v>
      </c>
      <c r="I175" s="31">
        <f>H175-('incu-raw'!$G$647*2)</f>
        <v>553.32999999999993</v>
      </c>
      <c r="J175" s="33"/>
      <c r="K175" s="31">
        <f t="shared" si="16"/>
        <v>553.32999999999993</v>
      </c>
      <c r="L175" s="31" t="e">
        <f t="shared" si="21"/>
        <v>#DIV/0!</v>
      </c>
      <c r="M175" s="33"/>
      <c r="N175" s="32">
        <f t="shared" si="22"/>
        <v>0</v>
      </c>
      <c r="O175" s="32" t="e">
        <f t="shared" si="23"/>
        <v>#DIV/0!</v>
      </c>
      <c r="P175" s="32" t="e">
        <f t="shared" si="24"/>
        <v>#DIV/0!</v>
      </c>
      <c r="Q175" s="33"/>
      <c r="R175" s="33"/>
      <c r="S175" s="31">
        <f t="shared" si="18"/>
        <v>0</v>
      </c>
      <c r="T175" s="33"/>
      <c r="U175" s="31">
        <f t="shared" si="19"/>
        <v>0</v>
      </c>
      <c r="V175" s="31">
        <f t="shared" si="20"/>
        <v>0</v>
      </c>
      <c r="W175" s="31" t="e">
        <f t="shared" si="17"/>
        <v>#DIV/0!</v>
      </c>
    </row>
    <row r="176" spans="1:23">
      <c r="A176" s="29" t="s">
        <v>122</v>
      </c>
      <c r="B176" s="29" t="s">
        <v>296</v>
      </c>
      <c r="C176" s="30" t="s">
        <v>297</v>
      </c>
      <c r="D176" s="29" t="s">
        <v>301</v>
      </c>
      <c r="E176" s="29"/>
      <c r="F176" s="31">
        <v>281.75</v>
      </c>
      <c r="G176" s="31"/>
      <c r="H176" s="31">
        <f t="shared" si="25"/>
        <v>455.49</v>
      </c>
      <c r="I176" s="31">
        <f>H176-('incu-raw'!$G$647*2)</f>
        <v>455.49</v>
      </c>
      <c r="J176" s="31">
        <v>338.99</v>
      </c>
      <c r="K176" s="31">
        <f t="shared" si="16"/>
        <v>116.5</v>
      </c>
      <c r="L176" s="31">
        <f t="shared" si="21"/>
        <v>210.08834033613442</v>
      </c>
      <c r="M176" s="31">
        <v>11.23</v>
      </c>
      <c r="N176" s="32">
        <f t="shared" si="22"/>
        <v>0.11230000000000001</v>
      </c>
      <c r="O176" s="32">
        <f t="shared" si="23"/>
        <v>6.9597689075630242</v>
      </c>
      <c r="P176" s="32">
        <f t="shared" si="24"/>
        <v>6.9597689075630242E-2</v>
      </c>
      <c r="Q176" s="31">
        <v>1.7</v>
      </c>
      <c r="R176" s="31">
        <v>11.22</v>
      </c>
      <c r="S176" s="31">
        <f t="shared" si="18"/>
        <v>9.5200000000000014</v>
      </c>
      <c r="T176" s="31">
        <v>7.6</v>
      </c>
      <c r="U176" s="31">
        <f t="shared" si="19"/>
        <v>5.8999999999999995</v>
      </c>
      <c r="V176" s="31">
        <f t="shared" si="20"/>
        <v>3.6200000000000019</v>
      </c>
      <c r="W176" s="31">
        <f t="shared" si="17"/>
        <v>61.355932203389862</v>
      </c>
    </row>
    <row r="177" spans="1:23">
      <c r="A177" s="29" t="s">
        <v>122</v>
      </c>
      <c r="B177" s="30" t="s">
        <v>299</v>
      </c>
      <c r="C177" s="30" t="s">
        <v>297</v>
      </c>
      <c r="D177" s="29" t="s">
        <v>301</v>
      </c>
      <c r="E177" s="29"/>
      <c r="F177" s="31">
        <v>173.74</v>
      </c>
      <c r="G177" s="31"/>
      <c r="H177" s="31">
        <f t="shared" si="25"/>
        <v>370.31</v>
      </c>
      <c r="I177" s="31">
        <f>H177-('incu-raw'!$G$647*2)</f>
        <v>370.31</v>
      </c>
      <c r="J177" s="33"/>
      <c r="K177" s="31">
        <f t="shared" si="16"/>
        <v>370.31</v>
      </c>
      <c r="L177" s="31" t="e">
        <f t="shared" si="21"/>
        <v>#DIV/0!</v>
      </c>
      <c r="M177" s="33"/>
      <c r="N177" s="32">
        <f t="shared" si="22"/>
        <v>0</v>
      </c>
      <c r="O177" s="32" t="e">
        <f t="shared" si="23"/>
        <v>#DIV/0!</v>
      </c>
      <c r="P177" s="32" t="e">
        <f t="shared" si="24"/>
        <v>#DIV/0!</v>
      </c>
      <c r="Q177" s="33"/>
      <c r="R177" s="33"/>
      <c r="S177" s="31">
        <f t="shared" si="18"/>
        <v>0</v>
      </c>
      <c r="T177" s="33"/>
      <c r="U177" s="31">
        <f t="shared" si="19"/>
        <v>0</v>
      </c>
      <c r="V177" s="31">
        <f t="shared" si="20"/>
        <v>0</v>
      </c>
      <c r="W177" s="31" t="e">
        <f t="shared" si="17"/>
        <v>#DIV/0!</v>
      </c>
    </row>
    <row r="178" spans="1:23">
      <c r="A178" s="29" t="s">
        <v>125</v>
      </c>
      <c r="B178" s="30" t="s">
        <v>296</v>
      </c>
      <c r="C178" s="30" t="s">
        <v>297</v>
      </c>
      <c r="D178" s="30" t="s">
        <v>298</v>
      </c>
      <c r="E178" s="30"/>
      <c r="F178" s="31">
        <v>196.57</v>
      </c>
      <c r="G178" s="31"/>
      <c r="H178" s="31">
        <f t="shared" si="25"/>
        <v>443.18</v>
      </c>
      <c r="I178" s="31">
        <f>H178-('incu-raw'!$G$647*2)</f>
        <v>443.18</v>
      </c>
      <c r="J178" s="31">
        <v>402.24</v>
      </c>
      <c r="K178" s="31">
        <f t="shared" si="16"/>
        <v>40.94</v>
      </c>
      <c r="L178" s="31">
        <f t="shared" si="21"/>
        <v>128.5987421383648</v>
      </c>
      <c r="M178" s="31">
        <v>10.25</v>
      </c>
      <c r="N178" s="32">
        <f t="shared" si="22"/>
        <v>0.10249999999999999</v>
      </c>
      <c r="O178" s="32">
        <f t="shared" si="23"/>
        <v>3.2769916142557656</v>
      </c>
      <c r="P178" s="32">
        <f t="shared" si="24"/>
        <v>3.2769916142557656E-2</v>
      </c>
      <c r="Q178" s="31">
        <v>1.79</v>
      </c>
      <c r="R178" s="31">
        <v>11.33</v>
      </c>
      <c r="S178" s="31">
        <f t="shared" si="18"/>
        <v>9.5399999999999991</v>
      </c>
      <c r="T178" s="31">
        <v>4.84</v>
      </c>
      <c r="U178" s="31">
        <f t="shared" si="19"/>
        <v>3.05</v>
      </c>
      <c r="V178" s="31">
        <f t="shared" si="20"/>
        <v>6.4899999999999993</v>
      </c>
      <c r="W178" s="31">
        <f t="shared" si="17"/>
        <v>212.7868852459016</v>
      </c>
    </row>
    <row r="179" spans="1:23">
      <c r="A179" s="29" t="s">
        <v>125</v>
      </c>
      <c r="B179" s="30" t="s">
        <v>299</v>
      </c>
      <c r="C179" s="30" t="s">
        <v>297</v>
      </c>
      <c r="D179" s="30" t="s">
        <v>298</v>
      </c>
      <c r="E179" s="30"/>
      <c r="F179" s="31">
        <v>246.61</v>
      </c>
      <c r="G179" s="31"/>
      <c r="H179" s="31">
        <f t="shared" si="25"/>
        <v>338.52</v>
      </c>
      <c r="I179" s="31">
        <f>H179-('incu-raw'!$G$647*2)</f>
        <v>338.52</v>
      </c>
      <c r="J179" s="33"/>
      <c r="K179" s="31">
        <f t="shared" si="16"/>
        <v>338.52</v>
      </c>
      <c r="L179" s="31" t="e">
        <f t="shared" si="21"/>
        <v>#DIV/0!</v>
      </c>
      <c r="M179" s="33"/>
      <c r="N179" s="32">
        <f t="shared" si="22"/>
        <v>0</v>
      </c>
      <c r="O179" s="32" t="e">
        <f t="shared" si="23"/>
        <v>#DIV/0!</v>
      </c>
      <c r="P179" s="32" t="e">
        <f t="shared" si="24"/>
        <v>#DIV/0!</v>
      </c>
      <c r="Q179" s="33"/>
      <c r="R179" s="33"/>
      <c r="S179" s="31">
        <f t="shared" si="18"/>
        <v>0</v>
      </c>
      <c r="T179" s="33"/>
      <c r="U179" s="31">
        <f t="shared" si="19"/>
        <v>0</v>
      </c>
      <c r="V179" s="31">
        <f t="shared" si="20"/>
        <v>0</v>
      </c>
      <c r="W179" s="31" t="e">
        <f t="shared" si="17"/>
        <v>#DIV/0!</v>
      </c>
    </row>
    <row r="180" spans="1:23">
      <c r="A180" s="29" t="s">
        <v>125</v>
      </c>
      <c r="B180" s="29" t="s">
        <v>296</v>
      </c>
      <c r="C180" s="30" t="s">
        <v>297</v>
      </c>
      <c r="D180" s="29" t="s">
        <v>301</v>
      </c>
      <c r="E180" s="29"/>
      <c r="F180" s="31">
        <v>91.91</v>
      </c>
      <c r="G180" s="31"/>
      <c r="H180" s="31">
        <f t="shared" si="25"/>
        <v>274.86</v>
      </c>
      <c r="I180" s="31">
        <f>H180-('incu-raw'!$G$647*2)</f>
        <v>274.86</v>
      </c>
      <c r="J180" s="31">
        <v>240.34</v>
      </c>
      <c r="K180" s="31">
        <f t="shared" si="16"/>
        <v>34.52000000000001</v>
      </c>
      <c r="L180" s="31">
        <f t="shared" si="21"/>
        <v>143.36503080082133</v>
      </c>
      <c r="M180" s="31">
        <v>10.65</v>
      </c>
      <c r="N180" s="32">
        <f t="shared" si="22"/>
        <v>0.1065</v>
      </c>
      <c r="O180" s="32">
        <f t="shared" si="23"/>
        <v>6.3528234086242295</v>
      </c>
      <c r="P180" s="32">
        <f t="shared" si="24"/>
        <v>6.3528234086242294E-2</v>
      </c>
      <c r="Q180" s="31">
        <v>1.82</v>
      </c>
      <c r="R180" s="31">
        <v>11.56</v>
      </c>
      <c r="S180" s="31">
        <f t="shared" si="18"/>
        <v>9.74</v>
      </c>
      <c r="T180" s="31">
        <v>7.63</v>
      </c>
      <c r="U180" s="31">
        <f t="shared" si="19"/>
        <v>5.81</v>
      </c>
      <c r="V180" s="31">
        <f t="shared" si="20"/>
        <v>3.9300000000000006</v>
      </c>
      <c r="W180" s="31">
        <f t="shared" si="17"/>
        <v>67.641996557659226</v>
      </c>
    </row>
    <row r="181" spans="1:23">
      <c r="A181" s="29" t="s">
        <v>125</v>
      </c>
      <c r="B181" s="30" t="s">
        <v>299</v>
      </c>
      <c r="C181" s="30" t="s">
        <v>297</v>
      </c>
      <c r="D181" s="29" t="s">
        <v>301</v>
      </c>
      <c r="E181" s="29"/>
      <c r="F181" s="31">
        <v>182.95</v>
      </c>
      <c r="G181" s="31"/>
      <c r="H181" s="31">
        <f t="shared" si="25"/>
        <v>349.78</v>
      </c>
      <c r="I181" s="31">
        <f>H181-('incu-raw'!$G$647*2)</f>
        <v>349.78</v>
      </c>
      <c r="J181" s="33"/>
      <c r="K181" s="31">
        <f t="shared" si="16"/>
        <v>349.78</v>
      </c>
      <c r="L181" s="31" t="e">
        <f t="shared" si="21"/>
        <v>#DIV/0!</v>
      </c>
      <c r="M181" s="33"/>
      <c r="N181" s="32">
        <f t="shared" si="22"/>
        <v>0</v>
      </c>
      <c r="O181" s="32" t="e">
        <f t="shared" si="23"/>
        <v>#DIV/0!</v>
      </c>
      <c r="P181" s="32" t="e">
        <f t="shared" si="24"/>
        <v>#DIV/0!</v>
      </c>
      <c r="Q181" s="33"/>
      <c r="R181" s="33"/>
      <c r="S181" s="31">
        <f t="shared" si="18"/>
        <v>0</v>
      </c>
      <c r="T181" s="33"/>
      <c r="U181" s="31">
        <f t="shared" si="19"/>
        <v>0</v>
      </c>
      <c r="V181" s="31">
        <f t="shared" si="20"/>
        <v>0</v>
      </c>
      <c r="W181" s="31" t="e">
        <f t="shared" si="17"/>
        <v>#DIV/0!</v>
      </c>
    </row>
    <row r="182" spans="1:23">
      <c r="A182" s="29" t="s">
        <v>128</v>
      </c>
      <c r="B182" s="30" t="s">
        <v>296</v>
      </c>
      <c r="C182" s="30" t="s">
        <v>297</v>
      </c>
      <c r="D182" s="30" t="s">
        <v>298</v>
      </c>
      <c r="E182" s="30"/>
      <c r="F182" s="31">
        <v>166.83</v>
      </c>
      <c r="G182" s="31"/>
      <c r="H182" s="31">
        <f t="shared" si="25"/>
        <v>444.03</v>
      </c>
      <c r="I182" s="31">
        <f>H182-('incu-raw'!$G$647*2)</f>
        <v>444.03</v>
      </c>
      <c r="J182" s="31">
        <v>372.76</v>
      </c>
      <c r="K182" s="31">
        <f t="shared" si="16"/>
        <v>71.269999999999982</v>
      </c>
      <c r="L182" s="31">
        <f t="shared" si="21"/>
        <v>97.394795383001053</v>
      </c>
      <c r="M182" s="31">
        <v>10.29</v>
      </c>
      <c r="N182" s="32">
        <f t="shared" si="22"/>
        <v>0.10289999999999999</v>
      </c>
      <c r="O182" s="32">
        <f t="shared" si="23"/>
        <v>2.6885729275970616</v>
      </c>
      <c r="P182" s="32">
        <f t="shared" si="24"/>
        <v>2.6885729275970615E-2</v>
      </c>
      <c r="Q182" s="31">
        <v>1.93</v>
      </c>
      <c r="R182" s="31">
        <v>11.46</v>
      </c>
      <c r="S182" s="31">
        <f t="shared" si="18"/>
        <v>9.5300000000000011</v>
      </c>
      <c r="T182" s="31">
        <v>4.42</v>
      </c>
      <c r="U182" s="31">
        <f t="shared" si="19"/>
        <v>2.4900000000000002</v>
      </c>
      <c r="V182" s="31">
        <f t="shared" si="20"/>
        <v>7.0400000000000009</v>
      </c>
      <c r="W182" s="31">
        <f t="shared" si="17"/>
        <v>282.73092369477911</v>
      </c>
    </row>
    <row r="183" spans="1:23">
      <c r="A183" s="29" t="s">
        <v>128</v>
      </c>
      <c r="B183" s="30" t="s">
        <v>299</v>
      </c>
      <c r="C183" s="30" t="s">
        <v>297</v>
      </c>
      <c r="D183" s="30" t="s">
        <v>298</v>
      </c>
      <c r="E183" s="30"/>
      <c r="F183" s="31">
        <v>277.2</v>
      </c>
      <c r="G183" s="31"/>
      <c r="H183" s="31">
        <f t="shared" si="25"/>
        <v>347.59</v>
      </c>
      <c r="I183" s="31">
        <f>H183-('incu-raw'!$G$647*2)</f>
        <v>347.59</v>
      </c>
      <c r="J183" s="33"/>
      <c r="K183" s="31">
        <f t="shared" si="16"/>
        <v>347.59</v>
      </c>
      <c r="L183" s="31" t="e">
        <f t="shared" si="21"/>
        <v>#DIV/0!</v>
      </c>
      <c r="M183" s="33"/>
      <c r="N183" s="32">
        <f t="shared" si="22"/>
        <v>0</v>
      </c>
      <c r="O183" s="32" t="e">
        <f t="shared" si="23"/>
        <v>#DIV/0!</v>
      </c>
      <c r="P183" s="32" t="e">
        <f t="shared" si="24"/>
        <v>#DIV/0!</v>
      </c>
      <c r="Q183" s="33"/>
      <c r="R183" s="33"/>
      <c r="S183" s="31">
        <f t="shared" si="18"/>
        <v>0</v>
      </c>
      <c r="T183" s="33"/>
      <c r="U183" s="31">
        <f t="shared" si="19"/>
        <v>0</v>
      </c>
      <c r="V183" s="31">
        <f t="shared" si="20"/>
        <v>0</v>
      </c>
      <c r="W183" s="31" t="e">
        <f t="shared" si="17"/>
        <v>#DIV/0!</v>
      </c>
    </row>
    <row r="184" spans="1:23">
      <c r="A184" s="29" t="s">
        <v>128</v>
      </c>
      <c r="B184" s="29" t="s">
        <v>296</v>
      </c>
      <c r="C184" s="30" t="s">
        <v>297</v>
      </c>
      <c r="D184" s="29" t="s">
        <v>301</v>
      </c>
      <c r="E184" s="29"/>
      <c r="F184" s="31">
        <v>70.39</v>
      </c>
      <c r="G184" s="31"/>
      <c r="H184" s="31">
        <f t="shared" si="25"/>
        <v>113.14</v>
      </c>
      <c r="I184" s="31">
        <f>H184-('incu-raw'!$G$647*2)</f>
        <v>113.14</v>
      </c>
      <c r="J184" s="31">
        <v>91.36</v>
      </c>
      <c r="K184" s="31">
        <f t="shared" si="16"/>
        <v>21.78</v>
      </c>
      <c r="L184" s="31">
        <f t="shared" si="21"/>
        <v>45.534676564156946</v>
      </c>
      <c r="M184" s="31">
        <v>10.82</v>
      </c>
      <c r="N184" s="32">
        <f t="shared" si="22"/>
        <v>0.1082</v>
      </c>
      <c r="O184" s="32">
        <f t="shared" si="23"/>
        <v>5.3927889713679749</v>
      </c>
      <c r="P184" s="32">
        <f t="shared" si="24"/>
        <v>5.3927889713679747E-2</v>
      </c>
      <c r="Q184" s="31">
        <v>1.88</v>
      </c>
      <c r="R184" s="31">
        <v>11.31</v>
      </c>
      <c r="S184" s="31">
        <f t="shared" si="18"/>
        <v>9.43</v>
      </c>
      <c r="T184" s="31">
        <v>6.58</v>
      </c>
      <c r="U184" s="31">
        <f t="shared" si="19"/>
        <v>4.7</v>
      </c>
      <c r="V184" s="31">
        <f t="shared" si="20"/>
        <v>4.7299999999999995</v>
      </c>
      <c r="W184" s="31">
        <f t="shared" si="17"/>
        <v>100.63829787234042</v>
      </c>
    </row>
    <row r="185" spans="1:23">
      <c r="A185" s="29" t="s">
        <v>128</v>
      </c>
      <c r="B185" s="30" t="s">
        <v>299</v>
      </c>
      <c r="C185" s="30" t="s">
        <v>297</v>
      </c>
      <c r="D185" s="29" t="s">
        <v>301</v>
      </c>
      <c r="E185" s="29"/>
      <c r="F185" s="31">
        <v>42.75</v>
      </c>
      <c r="G185" s="31"/>
      <c r="H185" s="31">
        <f t="shared" si="25"/>
        <v>172.53</v>
      </c>
      <c r="I185" s="31">
        <f>H185-('incu-raw'!$G$647*2)</f>
        <v>172.53</v>
      </c>
      <c r="J185" s="33"/>
      <c r="K185" s="31">
        <f t="shared" si="16"/>
        <v>172.53</v>
      </c>
      <c r="L185" s="31" t="e">
        <f t="shared" si="21"/>
        <v>#DIV/0!</v>
      </c>
      <c r="M185" s="33"/>
      <c r="N185" s="32">
        <f t="shared" si="22"/>
        <v>0</v>
      </c>
      <c r="O185" s="32" t="e">
        <f t="shared" si="23"/>
        <v>#DIV/0!</v>
      </c>
      <c r="P185" s="32" t="e">
        <f t="shared" si="24"/>
        <v>#DIV/0!</v>
      </c>
      <c r="Q185" s="33"/>
      <c r="R185" s="33"/>
      <c r="S185" s="31">
        <f t="shared" si="18"/>
        <v>0</v>
      </c>
      <c r="T185" s="33"/>
      <c r="U185" s="31">
        <f t="shared" si="19"/>
        <v>0</v>
      </c>
      <c r="V185" s="31">
        <f t="shared" si="20"/>
        <v>0</v>
      </c>
      <c r="W185" s="31" t="e">
        <f t="shared" si="17"/>
        <v>#DIV/0!</v>
      </c>
    </row>
    <row r="186" spans="1:23">
      <c r="A186" s="29" t="s">
        <v>131</v>
      </c>
      <c r="B186" s="30" t="s">
        <v>296</v>
      </c>
      <c r="C186" s="30" t="s">
        <v>297</v>
      </c>
      <c r="D186" s="30" t="s">
        <v>298</v>
      </c>
      <c r="E186" s="30"/>
      <c r="F186" s="31">
        <v>129.78</v>
      </c>
      <c r="G186" s="31"/>
      <c r="H186" s="31">
        <f t="shared" si="25"/>
        <v>423.15999999999997</v>
      </c>
      <c r="I186" s="31">
        <f>H186-('incu-raw'!$G$647*2)</f>
        <v>423.15999999999997</v>
      </c>
      <c r="J186" s="31">
        <v>247.7</v>
      </c>
      <c r="K186" s="31">
        <f t="shared" si="16"/>
        <v>175.45999999999998</v>
      </c>
      <c r="L186" s="31">
        <f t="shared" si="21"/>
        <v>69.778274428274429</v>
      </c>
      <c r="M186" s="31">
        <v>11.39</v>
      </c>
      <c r="N186" s="32">
        <f t="shared" si="22"/>
        <v>0.1139</v>
      </c>
      <c r="O186" s="32">
        <f t="shared" si="23"/>
        <v>3.2086174636174642</v>
      </c>
      <c r="P186" s="32">
        <f t="shared" si="24"/>
        <v>3.2086174636174643E-2</v>
      </c>
      <c r="Q186" s="31">
        <v>1.74</v>
      </c>
      <c r="R186" s="31">
        <v>11.36</v>
      </c>
      <c r="S186" s="31">
        <f t="shared" si="18"/>
        <v>9.6199999999999992</v>
      </c>
      <c r="T186" s="31">
        <v>4.45</v>
      </c>
      <c r="U186" s="31">
        <f t="shared" si="19"/>
        <v>2.71</v>
      </c>
      <c r="V186" s="31">
        <f t="shared" si="20"/>
        <v>6.9099999999999993</v>
      </c>
      <c r="W186" s="31">
        <f t="shared" si="17"/>
        <v>254.98154981549814</v>
      </c>
    </row>
    <row r="187" spans="1:23">
      <c r="A187" s="29" t="s">
        <v>131</v>
      </c>
      <c r="B187" s="30" t="s">
        <v>299</v>
      </c>
      <c r="C187" s="30" t="s">
        <v>297</v>
      </c>
      <c r="D187" s="30" t="s">
        <v>298</v>
      </c>
      <c r="E187" s="30"/>
      <c r="F187" s="31">
        <v>293.38</v>
      </c>
      <c r="G187" s="31"/>
      <c r="H187" s="31">
        <f t="shared" si="25"/>
        <v>462.63</v>
      </c>
      <c r="I187" s="31">
        <f>H187-('incu-raw'!$G$647*2)</f>
        <v>462.63</v>
      </c>
      <c r="J187" s="33"/>
      <c r="K187" s="31">
        <f t="shared" si="16"/>
        <v>462.63</v>
      </c>
      <c r="L187" s="31" t="e">
        <f t="shared" si="21"/>
        <v>#DIV/0!</v>
      </c>
      <c r="M187" s="33"/>
      <c r="N187" s="32">
        <f t="shared" si="22"/>
        <v>0</v>
      </c>
      <c r="O187" s="32" t="e">
        <f t="shared" si="23"/>
        <v>#DIV/0!</v>
      </c>
      <c r="P187" s="32" t="e">
        <f t="shared" si="24"/>
        <v>#DIV/0!</v>
      </c>
      <c r="Q187" s="33"/>
      <c r="R187" s="33"/>
      <c r="S187" s="31">
        <f t="shared" si="18"/>
        <v>0</v>
      </c>
      <c r="T187" s="33"/>
      <c r="U187" s="31">
        <f t="shared" si="19"/>
        <v>0</v>
      </c>
      <c r="V187" s="31">
        <f t="shared" si="20"/>
        <v>0</v>
      </c>
      <c r="W187" s="31" t="e">
        <f t="shared" si="17"/>
        <v>#DIV/0!</v>
      </c>
    </row>
    <row r="188" spans="1:23">
      <c r="A188" s="29" t="s">
        <v>131</v>
      </c>
      <c r="B188" s="29" t="s">
        <v>296</v>
      </c>
      <c r="C188" s="30" t="s">
        <v>297</v>
      </c>
      <c r="D188" s="29" t="s">
        <v>301</v>
      </c>
      <c r="E188" s="29"/>
      <c r="F188" s="31">
        <v>169.25</v>
      </c>
      <c r="G188" s="31"/>
      <c r="H188" s="31">
        <f t="shared" si="25"/>
        <v>203.53</v>
      </c>
      <c r="I188" s="31">
        <f>H188-('incu-raw'!$G$647*2)</f>
        <v>203.53</v>
      </c>
      <c r="J188" s="31">
        <v>134.79</v>
      </c>
      <c r="K188" s="31">
        <f t="shared" si="16"/>
        <v>68.740000000000009</v>
      </c>
      <c r="L188" s="31">
        <f t="shared" si="21"/>
        <v>70.70066066066066</v>
      </c>
      <c r="M188" s="31">
        <v>12.06</v>
      </c>
      <c r="N188" s="32">
        <f t="shared" si="22"/>
        <v>0.1206</v>
      </c>
      <c r="O188" s="32">
        <f t="shared" si="23"/>
        <v>6.3257657657657669</v>
      </c>
      <c r="P188" s="32">
        <f t="shared" si="24"/>
        <v>6.3257657657657673E-2</v>
      </c>
      <c r="Q188" s="31">
        <v>1.8</v>
      </c>
      <c r="R188" s="31">
        <v>11.79</v>
      </c>
      <c r="S188" s="31">
        <f t="shared" si="18"/>
        <v>9.9899999999999984</v>
      </c>
      <c r="T188" s="31">
        <v>7.04</v>
      </c>
      <c r="U188" s="31">
        <f t="shared" si="19"/>
        <v>5.24</v>
      </c>
      <c r="V188" s="31">
        <f t="shared" si="20"/>
        <v>4.7499999999999982</v>
      </c>
      <c r="W188" s="31">
        <f t="shared" si="17"/>
        <v>90.648854961832029</v>
      </c>
    </row>
    <row r="189" spans="1:23">
      <c r="A189" s="29" t="s">
        <v>131</v>
      </c>
      <c r="B189" s="30" t="s">
        <v>299</v>
      </c>
      <c r="C189" s="30" t="s">
        <v>297</v>
      </c>
      <c r="D189" s="29" t="s">
        <v>301</v>
      </c>
      <c r="E189" s="29"/>
      <c r="F189" s="31">
        <v>34.28</v>
      </c>
      <c r="G189" s="31"/>
      <c r="H189" s="31">
        <f t="shared" si="25"/>
        <v>201.86</v>
      </c>
      <c r="I189" s="31">
        <f>H189-('incu-raw'!$G$647*2)</f>
        <v>201.86</v>
      </c>
      <c r="J189" s="33"/>
      <c r="K189" s="31">
        <f t="shared" si="16"/>
        <v>201.86</v>
      </c>
      <c r="L189" s="31" t="e">
        <f t="shared" si="21"/>
        <v>#DIV/0!</v>
      </c>
      <c r="M189" s="33"/>
      <c r="N189" s="32">
        <f t="shared" si="22"/>
        <v>0</v>
      </c>
      <c r="O189" s="32" t="e">
        <f t="shared" si="23"/>
        <v>#DIV/0!</v>
      </c>
      <c r="P189" s="32" t="e">
        <f t="shared" si="24"/>
        <v>#DIV/0!</v>
      </c>
      <c r="Q189" s="33"/>
      <c r="R189" s="33"/>
      <c r="S189" s="31">
        <f t="shared" si="18"/>
        <v>0</v>
      </c>
      <c r="T189" s="33"/>
      <c r="U189" s="31">
        <f t="shared" si="19"/>
        <v>0</v>
      </c>
      <c r="V189" s="31">
        <f t="shared" si="20"/>
        <v>0</v>
      </c>
      <c r="W189" s="31" t="e">
        <f t="shared" si="17"/>
        <v>#DIV/0!</v>
      </c>
    </row>
    <row r="190" spans="1:23">
      <c r="A190" s="29" t="s">
        <v>134</v>
      </c>
      <c r="B190" s="30" t="s">
        <v>296</v>
      </c>
      <c r="C190" s="30" t="s">
        <v>297</v>
      </c>
      <c r="D190" s="30" t="s">
        <v>298</v>
      </c>
      <c r="E190" s="30"/>
      <c r="F190" s="31">
        <v>167.58</v>
      </c>
      <c r="G190" s="31"/>
      <c r="H190" s="31">
        <f t="shared" ref="H190:H221" si="26">F190+F191</f>
        <v>451.20000000000005</v>
      </c>
      <c r="I190" s="31">
        <f>H190-('incu-raw'!$G$647*2)</f>
        <v>451.20000000000005</v>
      </c>
      <c r="J190" s="31">
        <v>236.53</v>
      </c>
      <c r="K190" s="31">
        <f t="shared" si="16"/>
        <v>214.67000000000004</v>
      </c>
      <c r="L190" s="31">
        <f t="shared" si="21"/>
        <v>61.367334014300305</v>
      </c>
      <c r="M190" s="31">
        <v>12.19</v>
      </c>
      <c r="N190" s="32">
        <f t="shared" si="22"/>
        <v>0.12189999999999999</v>
      </c>
      <c r="O190" s="32">
        <f t="shared" si="23"/>
        <v>3.1626762002042899</v>
      </c>
      <c r="P190" s="32">
        <f t="shared" si="24"/>
        <v>3.1626762002042896E-2</v>
      </c>
      <c r="Q190" s="31">
        <v>1.81</v>
      </c>
      <c r="R190" s="31">
        <v>11.6</v>
      </c>
      <c r="S190" s="31">
        <f t="shared" si="18"/>
        <v>9.7899999999999991</v>
      </c>
      <c r="T190" s="31">
        <v>4.3499999999999996</v>
      </c>
      <c r="U190" s="31">
        <f t="shared" si="19"/>
        <v>2.5399999999999996</v>
      </c>
      <c r="V190" s="31">
        <f t="shared" si="20"/>
        <v>7.25</v>
      </c>
      <c r="W190" s="31">
        <f t="shared" si="17"/>
        <v>285.43307086614175</v>
      </c>
    </row>
    <row r="191" spans="1:23">
      <c r="A191" s="29" t="s">
        <v>134</v>
      </c>
      <c r="B191" s="30" t="s">
        <v>299</v>
      </c>
      <c r="C191" s="30" t="s">
        <v>297</v>
      </c>
      <c r="D191" s="30" t="s">
        <v>298</v>
      </c>
      <c r="E191" s="30"/>
      <c r="F191" s="31">
        <v>283.62</v>
      </c>
      <c r="G191" s="31"/>
      <c r="H191" s="31">
        <f t="shared" si="26"/>
        <v>495.15999999999997</v>
      </c>
      <c r="I191" s="31">
        <f>H191-('incu-raw'!$G$647*2)</f>
        <v>495.15999999999997</v>
      </c>
      <c r="J191" s="33"/>
      <c r="K191" s="31">
        <f t="shared" si="16"/>
        <v>495.15999999999997</v>
      </c>
      <c r="L191" s="31" t="e">
        <f t="shared" si="21"/>
        <v>#DIV/0!</v>
      </c>
      <c r="M191" s="33"/>
      <c r="N191" s="32">
        <f t="shared" si="22"/>
        <v>0</v>
      </c>
      <c r="O191" s="32" t="e">
        <f t="shared" si="23"/>
        <v>#DIV/0!</v>
      </c>
      <c r="P191" s="32" t="e">
        <f t="shared" si="24"/>
        <v>#DIV/0!</v>
      </c>
      <c r="Q191" s="33"/>
      <c r="R191" s="33"/>
      <c r="S191" s="31">
        <f t="shared" si="18"/>
        <v>0</v>
      </c>
      <c r="T191" s="33"/>
      <c r="U191" s="31">
        <f t="shared" si="19"/>
        <v>0</v>
      </c>
      <c r="V191" s="31">
        <f t="shared" si="20"/>
        <v>0</v>
      </c>
      <c r="W191" s="31" t="e">
        <f t="shared" si="17"/>
        <v>#DIV/0!</v>
      </c>
    </row>
    <row r="192" spans="1:23">
      <c r="A192" s="29" t="s">
        <v>134</v>
      </c>
      <c r="B192" s="29" t="s">
        <v>296</v>
      </c>
      <c r="C192" s="30" t="s">
        <v>297</v>
      </c>
      <c r="D192" s="29" t="s">
        <v>301</v>
      </c>
      <c r="E192" s="29"/>
      <c r="F192" s="31">
        <v>211.54</v>
      </c>
      <c r="G192" s="31"/>
      <c r="H192" s="31">
        <f t="shared" si="26"/>
        <v>309.24</v>
      </c>
      <c r="I192" s="31">
        <f>H192-('incu-raw'!$G$647*2)</f>
        <v>309.24</v>
      </c>
      <c r="J192" s="31">
        <v>325.7</v>
      </c>
      <c r="K192" s="31">
        <f t="shared" si="16"/>
        <v>-16.45999999999998</v>
      </c>
      <c r="L192" s="31">
        <f t="shared" si="21"/>
        <v>197.14292980671414</v>
      </c>
      <c r="M192" s="31">
        <v>10.050000000000001</v>
      </c>
      <c r="N192" s="32">
        <f t="shared" si="22"/>
        <v>0.10050000000000001</v>
      </c>
      <c r="O192" s="32">
        <f t="shared" si="23"/>
        <v>6.0831637843336726</v>
      </c>
      <c r="P192" s="32">
        <f t="shared" si="24"/>
        <v>6.0831637843336728E-2</v>
      </c>
      <c r="Q192" s="31">
        <v>1.81</v>
      </c>
      <c r="R192" s="31">
        <v>11.64</v>
      </c>
      <c r="S192" s="31">
        <f t="shared" si="18"/>
        <v>9.83</v>
      </c>
      <c r="T192" s="31">
        <v>7.76</v>
      </c>
      <c r="U192" s="31">
        <f t="shared" si="19"/>
        <v>5.9499999999999993</v>
      </c>
      <c r="V192" s="31">
        <f t="shared" si="20"/>
        <v>3.8800000000000008</v>
      </c>
      <c r="W192" s="31">
        <f t="shared" si="17"/>
        <v>65.21008403361347</v>
      </c>
    </row>
    <row r="193" spans="1:23">
      <c r="A193" s="29" t="s">
        <v>134</v>
      </c>
      <c r="B193" s="30" t="s">
        <v>299</v>
      </c>
      <c r="C193" s="30" t="s">
        <v>297</v>
      </c>
      <c r="D193" s="29" t="s">
        <v>301</v>
      </c>
      <c r="E193" s="29"/>
      <c r="F193" s="31">
        <v>97.7</v>
      </c>
      <c r="G193" s="31"/>
      <c r="H193" s="31">
        <f t="shared" si="26"/>
        <v>139.41</v>
      </c>
      <c r="I193" s="31">
        <f>H193-('incu-raw'!$G$647*2)</f>
        <v>139.41</v>
      </c>
      <c r="J193" s="33"/>
      <c r="K193" s="31">
        <f t="shared" si="16"/>
        <v>139.41</v>
      </c>
      <c r="L193" s="31" t="e">
        <f t="shared" si="21"/>
        <v>#DIV/0!</v>
      </c>
      <c r="M193" s="33"/>
      <c r="N193" s="32">
        <f t="shared" si="22"/>
        <v>0</v>
      </c>
      <c r="O193" s="32" t="e">
        <f t="shared" si="23"/>
        <v>#DIV/0!</v>
      </c>
      <c r="P193" s="32" t="e">
        <f t="shared" si="24"/>
        <v>#DIV/0!</v>
      </c>
      <c r="Q193" s="33"/>
      <c r="R193" s="33"/>
      <c r="S193" s="31">
        <f t="shared" si="18"/>
        <v>0</v>
      </c>
      <c r="T193" s="33"/>
      <c r="U193" s="31">
        <f t="shared" si="19"/>
        <v>0</v>
      </c>
      <c r="V193" s="31">
        <f t="shared" si="20"/>
        <v>0</v>
      </c>
      <c r="W193" s="31" t="e">
        <f t="shared" si="17"/>
        <v>#DIV/0!</v>
      </c>
    </row>
    <row r="194" spans="1:23">
      <c r="A194" s="29" t="s">
        <v>77</v>
      </c>
      <c r="B194" s="30" t="s">
        <v>296</v>
      </c>
      <c r="C194" s="30" t="s">
        <v>297</v>
      </c>
      <c r="D194" s="30" t="s">
        <v>298</v>
      </c>
      <c r="E194" s="30"/>
      <c r="F194" s="31">
        <v>41.71</v>
      </c>
      <c r="G194" s="31"/>
      <c r="H194" s="31">
        <f t="shared" si="26"/>
        <v>159.55000000000001</v>
      </c>
      <c r="I194" s="31">
        <f>H194-('incu-raw'!$G$647*2)</f>
        <v>159.55000000000001</v>
      </c>
      <c r="J194" s="31">
        <v>103.28</v>
      </c>
      <c r="K194" s="31">
        <f t="shared" ref="K194:K257" si="27">I194-J194</f>
        <v>56.27000000000001</v>
      </c>
      <c r="L194" s="31">
        <f t="shared" si="21"/>
        <v>29.078834951456308</v>
      </c>
      <c r="M194" s="31">
        <v>10.47</v>
      </c>
      <c r="N194" s="32">
        <f t="shared" si="22"/>
        <v>0.1047</v>
      </c>
      <c r="O194" s="32">
        <f t="shared" si="23"/>
        <v>2.947864077669903</v>
      </c>
      <c r="P194" s="32">
        <f t="shared" si="24"/>
        <v>2.9478640776699028E-2</v>
      </c>
      <c r="Q194" s="31">
        <v>1.85</v>
      </c>
      <c r="R194" s="31">
        <v>11.12</v>
      </c>
      <c r="S194" s="31">
        <f t="shared" si="18"/>
        <v>9.27</v>
      </c>
      <c r="T194" s="31">
        <v>4.46</v>
      </c>
      <c r="U194" s="31">
        <f t="shared" si="19"/>
        <v>2.61</v>
      </c>
      <c r="V194" s="31">
        <f t="shared" si="20"/>
        <v>6.66</v>
      </c>
      <c r="W194" s="31">
        <f t="shared" ref="W194:W257" si="28">(S194-U194)/U194*100</f>
        <v>255.17241379310346</v>
      </c>
    </row>
    <row r="195" spans="1:23">
      <c r="A195" s="29" t="s">
        <v>77</v>
      </c>
      <c r="B195" s="30" t="s">
        <v>299</v>
      </c>
      <c r="C195" s="30" t="s">
        <v>297</v>
      </c>
      <c r="D195" s="30" t="s">
        <v>298</v>
      </c>
      <c r="E195" s="30"/>
      <c r="F195" s="31">
        <v>117.84</v>
      </c>
      <c r="G195" s="31"/>
      <c r="H195" s="31">
        <f t="shared" si="26"/>
        <v>500.64</v>
      </c>
      <c r="I195" s="31">
        <f>H195-('incu-raw'!$G$647*2)</f>
        <v>500.64</v>
      </c>
      <c r="J195" s="33"/>
      <c r="K195" s="31">
        <f t="shared" si="27"/>
        <v>500.64</v>
      </c>
      <c r="L195" s="31" t="e">
        <f t="shared" si="21"/>
        <v>#DIV/0!</v>
      </c>
      <c r="M195" s="33"/>
      <c r="N195" s="32">
        <f t="shared" si="22"/>
        <v>0</v>
      </c>
      <c r="O195" s="32" t="e">
        <f t="shared" si="23"/>
        <v>#DIV/0!</v>
      </c>
      <c r="P195" s="32" t="e">
        <f t="shared" si="24"/>
        <v>#DIV/0!</v>
      </c>
      <c r="Q195" s="33"/>
      <c r="R195" s="33"/>
      <c r="S195" s="31">
        <f t="shared" si="18"/>
        <v>0</v>
      </c>
      <c r="T195" s="33"/>
      <c r="U195" s="31">
        <f t="shared" si="19"/>
        <v>0</v>
      </c>
      <c r="V195" s="31">
        <f t="shared" si="20"/>
        <v>0</v>
      </c>
      <c r="W195" s="31" t="e">
        <f t="shared" si="28"/>
        <v>#DIV/0!</v>
      </c>
    </row>
    <row r="196" spans="1:23">
      <c r="A196" s="29" t="s">
        <v>77</v>
      </c>
      <c r="B196" s="29" t="s">
        <v>296</v>
      </c>
      <c r="C196" s="30" t="s">
        <v>297</v>
      </c>
      <c r="D196" s="29" t="s">
        <v>301</v>
      </c>
      <c r="E196" s="29"/>
      <c r="F196" s="31">
        <v>382.8</v>
      </c>
      <c r="G196" s="31"/>
      <c r="H196" s="31">
        <f t="shared" si="26"/>
        <v>634.62</v>
      </c>
      <c r="I196" s="31">
        <f>H196-('incu-raw'!$G$647*2)</f>
        <v>634.62</v>
      </c>
      <c r="J196" s="31">
        <v>329.53</v>
      </c>
      <c r="K196" s="31">
        <f t="shared" si="27"/>
        <v>305.09000000000003</v>
      </c>
      <c r="L196" s="31">
        <f t="shared" si="21"/>
        <v>213.17304582210238</v>
      </c>
      <c r="M196" s="31">
        <v>10.76</v>
      </c>
      <c r="N196" s="32">
        <f t="shared" si="22"/>
        <v>0.1076</v>
      </c>
      <c r="O196" s="32">
        <f t="shared" si="23"/>
        <v>6.9606469002695412</v>
      </c>
      <c r="P196" s="32">
        <f t="shared" si="24"/>
        <v>6.9606469002695417E-2</v>
      </c>
      <c r="Q196" s="31">
        <v>1.86</v>
      </c>
      <c r="R196" s="31">
        <v>12.99</v>
      </c>
      <c r="S196" s="31">
        <f t="shared" si="18"/>
        <v>11.13</v>
      </c>
      <c r="T196" s="31">
        <v>9.06</v>
      </c>
      <c r="U196" s="31">
        <f t="shared" si="19"/>
        <v>7.2</v>
      </c>
      <c r="V196" s="31">
        <f t="shared" si="20"/>
        <v>3.9300000000000006</v>
      </c>
      <c r="W196" s="31">
        <f t="shared" si="28"/>
        <v>54.583333333333343</v>
      </c>
    </row>
    <row r="197" spans="1:23">
      <c r="A197" s="29" t="s">
        <v>77</v>
      </c>
      <c r="B197" s="30" t="s">
        <v>299</v>
      </c>
      <c r="C197" s="30" t="s">
        <v>297</v>
      </c>
      <c r="D197" s="29" t="s">
        <v>301</v>
      </c>
      <c r="E197" s="29"/>
      <c r="F197" s="31">
        <v>251.82</v>
      </c>
      <c r="G197" s="31"/>
      <c r="H197" s="31">
        <f t="shared" si="26"/>
        <v>344.51</v>
      </c>
      <c r="I197" s="31">
        <f>H197-('incu-raw'!$G$647*2)</f>
        <v>344.51</v>
      </c>
      <c r="J197" s="33"/>
      <c r="K197" s="31">
        <f t="shared" si="27"/>
        <v>344.51</v>
      </c>
      <c r="L197" s="31" t="e">
        <f t="shared" si="21"/>
        <v>#DIV/0!</v>
      </c>
      <c r="M197" s="33"/>
      <c r="N197" s="32">
        <f t="shared" si="22"/>
        <v>0</v>
      </c>
      <c r="O197" s="32" t="e">
        <f t="shared" si="23"/>
        <v>#DIV/0!</v>
      </c>
      <c r="P197" s="32" t="e">
        <f t="shared" si="24"/>
        <v>#DIV/0!</v>
      </c>
      <c r="Q197" s="33"/>
      <c r="R197" s="33"/>
      <c r="S197" s="31">
        <f t="shared" si="18"/>
        <v>0</v>
      </c>
      <c r="T197" s="33"/>
      <c r="U197" s="31">
        <f t="shared" si="19"/>
        <v>0</v>
      </c>
      <c r="V197" s="31">
        <f t="shared" si="20"/>
        <v>0</v>
      </c>
      <c r="W197" s="31" t="e">
        <f t="shared" si="28"/>
        <v>#DIV/0!</v>
      </c>
    </row>
    <row r="198" spans="1:23">
      <c r="A198" s="29" t="s">
        <v>80</v>
      </c>
      <c r="B198" s="30" t="s">
        <v>296</v>
      </c>
      <c r="C198" s="30" t="s">
        <v>297</v>
      </c>
      <c r="D198" s="30" t="s">
        <v>298</v>
      </c>
      <c r="E198" s="30"/>
      <c r="F198" s="31">
        <v>92.69</v>
      </c>
      <c r="G198" s="31"/>
      <c r="H198" s="31">
        <f t="shared" si="26"/>
        <v>137.79</v>
      </c>
      <c r="I198" s="31">
        <f>H198-('incu-raw'!$G$647*2)</f>
        <v>137.79</v>
      </c>
      <c r="J198" s="31">
        <v>107.62</v>
      </c>
      <c r="K198" s="31">
        <f t="shared" si="27"/>
        <v>30.169999999999987</v>
      </c>
      <c r="L198" s="31">
        <f t="shared" si="21"/>
        <v>-26.617245989304813</v>
      </c>
      <c r="M198" s="31">
        <v>10.39</v>
      </c>
      <c r="N198" s="32">
        <f t="shared" si="22"/>
        <v>0.10390000000000001</v>
      </c>
      <c r="O198" s="32">
        <f t="shared" si="23"/>
        <v>-2.5697192513368985</v>
      </c>
      <c r="P198" s="32">
        <f t="shared" si="24"/>
        <v>-2.5697192513368983E-2</v>
      </c>
      <c r="Q198" s="31">
        <v>1.85</v>
      </c>
      <c r="R198" s="31">
        <v>9.33</v>
      </c>
      <c r="S198" s="31">
        <f t="shared" ref="S198:S261" si="29">R198-Q198</f>
        <v>7.48</v>
      </c>
      <c r="T198" s="31"/>
      <c r="U198" s="31">
        <f t="shared" ref="U198:U261" si="30">T198-Q198</f>
        <v>-1.85</v>
      </c>
      <c r="V198" s="31">
        <f t="shared" ref="V198:V261" si="31">S198-U198</f>
        <v>9.33</v>
      </c>
      <c r="W198" s="31">
        <f t="shared" si="28"/>
        <v>-504.32432432432427</v>
      </c>
    </row>
    <row r="199" spans="1:23">
      <c r="A199" s="29" t="s">
        <v>80</v>
      </c>
      <c r="B199" s="30" t="s">
        <v>299</v>
      </c>
      <c r="C199" s="30" t="s">
        <v>297</v>
      </c>
      <c r="D199" s="30" t="s">
        <v>298</v>
      </c>
      <c r="E199" s="30"/>
      <c r="F199" s="31">
        <v>45.1</v>
      </c>
      <c r="G199" s="31"/>
      <c r="H199" s="31">
        <f t="shared" si="26"/>
        <v>138.94</v>
      </c>
      <c r="I199" s="31">
        <f>H199-('incu-raw'!$G$647*2)</f>
        <v>138.94</v>
      </c>
      <c r="J199" s="33"/>
      <c r="K199" s="31">
        <f t="shared" si="27"/>
        <v>138.94</v>
      </c>
      <c r="L199" s="31" t="e">
        <f t="shared" si="21"/>
        <v>#DIV/0!</v>
      </c>
      <c r="M199" s="33"/>
      <c r="N199" s="32">
        <f t="shared" si="22"/>
        <v>0</v>
      </c>
      <c r="O199" s="32" t="e">
        <f t="shared" si="23"/>
        <v>#DIV/0!</v>
      </c>
      <c r="P199" s="32" t="e">
        <f t="shared" si="24"/>
        <v>#DIV/0!</v>
      </c>
      <c r="Q199" s="33"/>
      <c r="R199" s="33"/>
      <c r="S199" s="31">
        <f t="shared" si="29"/>
        <v>0</v>
      </c>
      <c r="T199" s="33"/>
      <c r="U199" s="31">
        <f t="shared" si="30"/>
        <v>0</v>
      </c>
      <c r="V199" s="31">
        <f t="shared" si="31"/>
        <v>0</v>
      </c>
      <c r="W199" s="31" t="e">
        <f t="shared" si="28"/>
        <v>#DIV/0!</v>
      </c>
    </row>
    <row r="200" spans="1:23">
      <c r="A200" s="29" t="s">
        <v>80</v>
      </c>
      <c r="B200" s="29" t="s">
        <v>296</v>
      </c>
      <c r="C200" s="30" t="s">
        <v>297</v>
      </c>
      <c r="D200" s="29" t="s">
        <v>301</v>
      </c>
      <c r="E200" s="29"/>
      <c r="F200" s="31">
        <v>93.84</v>
      </c>
      <c r="G200" s="31"/>
      <c r="H200" s="31">
        <f t="shared" si="26"/>
        <v>372.45000000000005</v>
      </c>
      <c r="I200" s="31">
        <f>H200-('incu-raw'!$G$647*2)</f>
        <v>372.45000000000005</v>
      </c>
      <c r="J200" s="31">
        <v>213.43</v>
      </c>
      <c r="K200" s="31">
        <f t="shared" si="27"/>
        <v>159.02000000000004</v>
      </c>
      <c r="L200" s="31">
        <f t="shared" si="21"/>
        <v>142.52243579121787</v>
      </c>
      <c r="M200" s="31">
        <v>11.75</v>
      </c>
      <c r="N200" s="32">
        <f t="shared" si="22"/>
        <v>0.11749999999999999</v>
      </c>
      <c r="O200" s="32">
        <f t="shared" si="23"/>
        <v>7.8463131731565845</v>
      </c>
      <c r="P200" s="32">
        <f t="shared" si="24"/>
        <v>7.8463131731565841E-2</v>
      </c>
      <c r="Q200" s="31">
        <v>1.81</v>
      </c>
      <c r="R200" s="31">
        <v>13.88</v>
      </c>
      <c r="S200" s="31">
        <f t="shared" si="29"/>
        <v>12.07</v>
      </c>
      <c r="T200" s="31">
        <v>9.8699999999999992</v>
      </c>
      <c r="U200" s="31">
        <f t="shared" si="30"/>
        <v>8.0599999999999987</v>
      </c>
      <c r="V200" s="31">
        <f t="shared" si="31"/>
        <v>4.0100000000000016</v>
      </c>
      <c r="W200" s="31">
        <f t="shared" si="28"/>
        <v>49.751861042183648</v>
      </c>
    </row>
    <row r="201" spans="1:23">
      <c r="A201" s="29" t="s">
        <v>80</v>
      </c>
      <c r="B201" s="30" t="s">
        <v>299</v>
      </c>
      <c r="C201" s="30" t="s">
        <v>297</v>
      </c>
      <c r="D201" s="29" t="s">
        <v>301</v>
      </c>
      <c r="E201" s="29"/>
      <c r="F201" s="31">
        <v>278.61</v>
      </c>
      <c r="G201" s="31"/>
      <c r="H201" s="31">
        <f t="shared" si="26"/>
        <v>416.56</v>
      </c>
      <c r="I201" s="31">
        <f>H201-('incu-raw'!$G$647*2)</f>
        <v>416.56</v>
      </c>
      <c r="J201" s="33"/>
      <c r="K201" s="31">
        <f t="shared" si="27"/>
        <v>416.56</v>
      </c>
      <c r="L201" s="31" t="e">
        <f t="shared" si="21"/>
        <v>#DIV/0!</v>
      </c>
      <c r="M201" s="33"/>
      <c r="N201" s="32">
        <f t="shared" si="22"/>
        <v>0</v>
      </c>
      <c r="O201" s="32" t="e">
        <f t="shared" si="23"/>
        <v>#DIV/0!</v>
      </c>
      <c r="P201" s="32" t="e">
        <f t="shared" si="24"/>
        <v>#DIV/0!</v>
      </c>
      <c r="Q201" s="33"/>
      <c r="R201" s="33"/>
      <c r="S201" s="31">
        <f t="shared" si="29"/>
        <v>0</v>
      </c>
      <c r="T201" s="33"/>
      <c r="U201" s="31">
        <f t="shared" si="30"/>
        <v>0</v>
      </c>
      <c r="V201" s="31">
        <f t="shared" si="31"/>
        <v>0</v>
      </c>
      <c r="W201" s="31" t="e">
        <f t="shared" si="28"/>
        <v>#DIV/0!</v>
      </c>
    </row>
    <row r="202" spans="1:23">
      <c r="A202" s="29" t="s">
        <v>83</v>
      </c>
      <c r="B202" s="30" t="s">
        <v>296</v>
      </c>
      <c r="C202" s="30" t="s">
        <v>297</v>
      </c>
      <c r="D202" s="30" t="s">
        <v>298</v>
      </c>
      <c r="E202" s="30"/>
      <c r="F202" s="31">
        <v>137.94999999999999</v>
      </c>
      <c r="G202" s="31"/>
      <c r="H202" s="31">
        <f t="shared" si="26"/>
        <v>346.48</v>
      </c>
      <c r="I202" s="31">
        <f>H202-('incu-raw'!$G$647*2)</f>
        <v>346.48</v>
      </c>
      <c r="J202" s="31">
        <v>254.48</v>
      </c>
      <c r="K202" s="31">
        <f t="shared" si="27"/>
        <v>92.000000000000028</v>
      </c>
      <c r="L202" s="31">
        <f t="shared" si="21"/>
        <v>78.044249726177441</v>
      </c>
      <c r="M202" s="31">
        <v>10.25</v>
      </c>
      <c r="N202" s="32">
        <f t="shared" si="22"/>
        <v>0.10249999999999999</v>
      </c>
      <c r="O202" s="32">
        <f t="shared" si="23"/>
        <v>3.1434830230010955</v>
      </c>
      <c r="P202" s="32">
        <f t="shared" si="24"/>
        <v>3.1434830230010952E-2</v>
      </c>
      <c r="Q202" s="31">
        <v>1.85</v>
      </c>
      <c r="R202" s="31">
        <v>10.98</v>
      </c>
      <c r="S202" s="31">
        <f t="shared" si="29"/>
        <v>9.1300000000000008</v>
      </c>
      <c r="T202" s="31">
        <v>4.6500000000000004</v>
      </c>
      <c r="U202" s="31">
        <f t="shared" si="30"/>
        <v>2.8000000000000003</v>
      </c>
      <c r="V202" s="31">
        <f t="shared" si="31"/>
        <v>6.33</v>
      </c>
      <c r="W202" s="31">
        <f t="shared" si="28"/>
        <v>226.07142857142856</v>
      </c>
    </row>
    <row r="203" spans="1:23">
      <c r="A203" s="29" t="s">
        <v>83</v>
      </c>
      <c r="B203" s="30" t="s">
        <v>299</v>
      </c>
      <c r="C203" s="30" t="s">
        <v>297</v>
      </c>
      <c r="D203" s="30" t="s">
        <v>298</v>
      </c>
      <c r="E203" s="30"/>
      <c r="F203" s="31">
        <v>208.53</v>
      </c>
      <c r="G203" s="31"/>
      <c r="H203" s="31">
        <f t="shared" si="26"/>
        <v>363.33000000000004</v>
      </c>
      <c r="I203" s="31">
        <f>H203-('incu-raw'!$G$647*2)</f>
        <v>363.33000000000004</v>
      </c>
      <c r="J203" s="33"/>
      <c r="K203" s="31">
        <f t="shared" si="27"/>
        <v>363.33000000000004</v>
      </c>
      <c r="L203" s="31" t="e">
        <f t="shared" si="21"/>
        <v>#DIV/0!</v>
      </c>
      <c r="M203" s="33"/>
      <c r="N203" s="32">
        <f t="shared" si="22"/>
        <v>0</v>
      </c>
      <c r="O203" s="32" t="e">
        <f t="shared" si="23"/>
        <v>#DIV/0!</v>
      </c>
      <c r="P203" s="32" t="e">
        <f t="shared" si="24"/>
        <v>#DIV/0!</v>
      </c>
      <c r="Q203" s="33"/>
      <c r="R203" s="33"/>
      <c r="S203" s="31">
        <f t="shared" si="29"/>
        <v>0</v>
      </c>
      <c r="T203" s="33"/>
      <c r="U203" s="31">
        <f t="shared" si="30"/>
        <v>0</v>
      </c>
      <c r="V203" s="31">
        <f t="shared" si="31"/>
        <v>0</v>
      </c>
      <c r="W203" s="31" t="e">
        <f t="shared" si="28"/>
        <v>#DIV/0!</v>
      </c>
    </row>
    <row r="204" spans="1:23">
      <c r="A204" s="29" t="s">
        <v>83</v>
      </c>
      <c r="B204" s="29" t="s">
        <v>296</v>
      </c>
      <c r="C204" s="30" t="s">
        <v>297</v>
      </c>
      <c r="D204" s="29" t="s">
        <v>301</v>
      </c>
      <c r="E204" s="29"/>
      <c r="F204" s="31">
        <v>154.80000000000001</v>
      </c>
      <c r="G204" s="31"/>
      <c r="H204" s="31">
        <f t="shared" si="26"/>
        <v>249.41000000000003</v>
      </c>
      <c r="I204" s="31">
        <f>H204-('incu-raw'!$G$647*2)</f>
        <v>249.41000000000003</v>
      </c>
      <c r="J204" s="31">
        <v>147.04</v>
      </c>
      <c r="K204" s="31">
        <f t="shared" si="27"/>
        <v>102.37000000000003</v>
      </c>
      <c r="L204" s="31">
        <f t="shared" si="21"/>
        <v>69.676795655125602</v>
      </c>
      <c r="M204" s="31">
        <v>10.39</v>
      </c>
      <c r="N204" s="32">
        <f t="shared" si="22"/>
        <v>0.10390000000000001</v>
      </c>
      <c r="O204" s="32">
        <f t="shared" si="23"/>
        <v>4.9234351663272244</v>
      </c>
      <c r="P204" s="32">
        <f t="shared" si="24"/>
        <v>4.9234351663272245E-2</v>
      </c>
      <c r="Q204" s="31">
        <v>1.83</v>
      </c>
      <c r="R204" s="31">
        <v>16.559999999999999</v>
      </c>
      <c r="S204" s="31">
        <f t="shared" si="29"/>
        <v>14.729999999999999</v>
      </c>
      <c r="T204" s="31">
        <v>8.81</v>
      </c>
      <c r="U204" s="31">
        <f t="shared" si="30"/>
        <v>6.98</v>
      </c>
      <c r="V204" s="31">
        <f t="shared" si="31"/>
        <v>7.7499999999999982</v>
      </c>
      <c r="W204" s="31">
        <f t="shared" si="28"/>
        <v>111.03151862464181</v>
      </c>
    </row>
    <row r="205" spans="1:23">
      <c r="A205" s="29" t="s">
        <v>83</v>
      </c>
      <c r="B205" s="30" t="s">
        <v>299</v>
      </c>
      <c r="C205" s="30" t="s">
        <v>297</v>
      </c>
      <c r="D205" s="29" t="s">
        <v>301</v>
      </c>
      <c r="E205" s="29"/>
      <c r="F205" s="31">
        <v>94.61</v>
      </c>
      <c r="G205" s="31"/>
      <c r="H205" s="31">
        <f t="shared" si="26"/>
        <v>183.45999999999998</v>
      </c>
      <c r="I205" s="31">
        <f>H205-('incu-raw'!$G$647*2)</f>
        <v>183.45999999999998</v>
      </c>
      <c r="J205" s="33"/>
      <c r="K205" s="31">
        <f t="shared" si="27"/>
        <v>183.45999999999998</v>
      </c>
      <c r="L205" s="31" t="e">
        <f t="shared" si="21"/>
        <v>#DIV/0!</v>
      </c>
      <c r="M205" s="33"/>
      <c r="N205" s="32">
        <f t="shared" si="22"/>
        <v>0</v>
      </c>
      <c r="O205" s="32" t="e">
        <f t="shared" si="23"/>
        <v>#DIV/0!</v>
      </c>
      <c r="P205" s="32" t="e">
        <f t="shared" si="24"/>
        <v>#DIV/0!</v>
      </c>
      <c r="Q205" s="33"/>
      <c r="R205" s="33"/>
      <c r="S205" s="31">
        <f t="shared" si="29"/>
        <v>0</v>
      </c>
      <c r="T205" s="33"/>
      <c r="U205" s="31">
        <f t="shared" si="30"/>
        <v>0</v>
      </c>
      <c r="V205" s="31">
        <f t="shared" si="31"/>
        <v>0</v>
      </c>
      <c r="W205" s="31" t="e">
        <f t="shared" si="28"/>
        <v>#DIV/0!</v>
      </c>
    </row>
    <row r="206" spans="1:23">
      <c r="A206" s="29" t="s">
        <v>86</v>
      </c>
      <c r="B206" s="30" t="s">
        <v>296</v>
      </c>
      <c r="C206" s="30" t="s">
        <v>297</v>
      </c>
      <c r="D206" s="30" t="s">
        <v>298</v>
      </c>
      <c r="E206" s="30"/>
      <c r="F206" s="31">
        <v>88.85</v>
      </c>
      <c r="G206" s="31"/>
      <c r="H206" s="31">
        <f t="shared" si="26"/>
        <v>149.81</v>
      </c>
      <c r="I206" s="31">
        <f>H206-('incu-raw'!$G$647*2)</f>
        <v>149.81</v>
      </c>
      <c r="J206" s="31">
        <v>118.9</v>
      </c>
      <c r="K206" s="31">
        <f t="shared" si="27"/>
        <v>30.909999999999997</v>
      </c>
      <c r="L206" s="31">
        <f t="shared" si="21"/>
        <v>37.238717632552408</v>
      </c>
      <c r="M206" s="31">
        <v>10.130000000000001</v>
      </c>
      <c r="N206" s="32">
        <f t="shared" si="22"/>
        <v>0.1013</v>
      </c>
      <c r="O206" s="32">
        <f t="shared" si="23"/>
        <v>3.1726510480887797</v>
      </c>
      <c r="P206" s="32">
        <f t="shared" si="24"/>
        <v>3.1726510480887794E-2</v>
      </c>
      <c r="Q206" s="31">
        <v>1.93</v>
      </c>
      <c r="R206" s="31">
        <v>10.039999999999999</v>
      </c>
      <c r="S206" s="31">
        <f t="shared" si="29"/>
        <v>8.11</v>
      </c>
      <c r="T206" s="31">
        <v>4.47</v>
      </c>
      <c r="U206" s="31">
        <f t="shared" si="30"/>
        <v>2.54</v>
      </c>
      <c r="V206" s="31">
        <f t="shared" si="31"/>
        <v>5.5699999999999994</v>
      </c>
      <c r="W206" s="31">
        <f t="shared" si="28"/>
        <v>219.29133858267713</v>
      </c>
    </row>
    <row r="207" spans="1:23">
      <c r="A207" s="29" t="s">
        <v>86</v>
      </c>
      <c r="B207" s="30" t="s">
        <v>299</v>
      </c>
      <c r="C207" s="30" t="s">
        <v>297</v>
      </c>
      <c r="D207" s="30" t="s">
        <v>298</v>
      </c>
      <c r="E207" s="30"/>
      <c r="F207" s="31">
        <v>60.96</v>
      </c>
      <c r="G207" s="31"/>
      <c r="H207" s="31">
        <f t="shared" si="26"/>
        <v>288.84999999999997</v>
      </c>
      <c r="I207" s="31">
        <f>H207-('incu-raw'!$G$647*2)</f>
        <v>288.84999999999997</v>
      </c>
      <c r="J207" s="33"/>
      <c r="K207" s="31">
        <f t="shared" si="27"/>
        <v>288.84999999999997</v>
      </c>
      <c r="L207" s="31" t="e">
        <f t="shared" si="21"/>
        <v>#DIV/0!</v>
      </c>
      <c r="M207" s="33"/>
      <c r="N207" s="32">
        <f t="shared" si="22"/>
        <v>0</v>
      </c>
      <c r="O207" s="32" t="e">
        <f t="shared" si="23"/>
        <v>#DIV/0!</v>
      </c>
      <c r="P207" s="32" t="e">
        <f t="shared" si="24"/>
        <v>#DIV/0!</v>
      </c>
      <c r="Q207" s="33"/>
      <c r="R207" s="33"/>
      <c r="S207" s="31">
        <f t="shared" si="29"/>
        <v>0</v>
      </c>
      <c r="T207" s="33"/>
      <c r="U207" s="31">
        <f t="shared" si="30"/>
        <v>0</v>
      </c>
      <c r="V207" s="31">
        <f t="shared" si="31"/>
        <v>0</v>
      </c>
      <c r="W207" s="31" t="e">
        <f t="shared" si="28"/>
        <v>#DIV/0!</v>
      </c>
    </row>
    <row r="208" spans="1:23">
      <c r="A208" s="29" t="s">
        <v>86</v>
      </c>
      <c r="B208" s="29" t="s">
        <v>296</v>
      </c>
      <c r="C208" s="30" t="s">
        <v>297</v>
      </c>
      <c r="D208" s="29" t="s">
        <v>301</v>
      </c>
      <c r="E208" s="29"/>
      <c r="F208" s="31">
        <v>227.89</v>
      </c>
      <c r="G208" s="31"/>
      <c r="H208" s="31">
        <f t="shared" si="26"/>
        <v>491.34999999999997</v>
      </c>
      <c r="I208" s="31">
        <f>H208-('incu-raw'!$G$647*2)</f>
        <v>491.34999999999997</v>
      </c>
      <c r="J208" s="31">
        <v>270.55</v>
      </c>
      <c r="K208" s="31">
        <f t="shared" si="27"/>
        <v>220.79999999999995</v>
      </c>
      <c r="L208" s="31">
        <f t="shared" ref="L208:L271" si="32">J208*(U208/S208)</f>
        <v>187.18509272467904</v>
      </c>
      <c r="M208" s="31">
        <v>10.42</v>
      </c>
      <c r="N208" s="32">
        <f t="shared" ref="N208:N271" si="33">M208/100</f>
        <v>0.1042</v>
      </c>
      <c r="O208" s="32">
        <f t="shared" ref="O208:O271" si="34">M208*(U208/S208)</f>
        <v>7.2092724679029958</v>
      </c>
      <c r="P208" s="32">
        <f t="shared" ref="P208:P271" si="35">O208/100</f>
        <v>7.2092724679029954E-2</v>
      </c>
      <c r="Q208" s="31">
        <v>1.83</v>
      </c>
      <c r="R208" s="31">
        <v>15.85</v>
      </c>
      <c r="S208" s="31">
        <f t="shared" si="29"/>
        <v>14.02</v>
      </c>
      <c r="T208" s="31">
        <v>11.53</v>
      </c>
      <c r="U208" s="31">
        <f t="shared" si="30"/>
        <v>9.6999999999999993</v>
      </c>
      <c r="V208" s="31">
        <f t="shared" si="31"/>
        <v>4.32</v>
      </c>
      <c r="W208" s="31">
        <f t="shared" si="28"/>
        <v>44.536082474226809</v>
      </c>
    </row>
    <row r="209" spans="1:23">
      <c r="A209" s="29" t="s">
        <v>86</v>
      </c>
      <c r="B209" s="30" t="s">
        <v>299</v>
      </c>
      <c r="C209" s="30" t="s">
        <v>297</v>
      </c>
      <c r="D209" s="29" t="s">
        <v>301</v>
      </c>
      <c r="E209" s="29"/>
      <c r="F209" s="31">
        <v>263.45999999999998</v>
      </c>
      <c r="G209" s="31"/>
      <c r="H209" s="31">
        <f t="shared" si="26"/>
        <v>363.5</v>
      </c>
      <c r="I209" s="31">
        <f>H209-('incu-raw'!$G$647*2)</f>
        <v>363.5</v>
      </c>
      <c r="J209" s="33"/>
      <c r="K209" s="31">
        <f t="shared" si="27"/>
        <v>363.5</v>
      </c>
      <c r="L209" s="31" t="e">
        <f t="shared" si="32"/>
        <v>#DIV/0!</v>
      </c>
      <c r="M209" s="33"/>
      <c r="N209" s="32">
        <f t="shared" si="33"/>
        <v>0</v>
      </c>
      <c r="O209" s="32" t="e">
        <f t="shared" si="34"/>
        <v>#DIV/0!</v>
      </c>
      <c r="P209" s="32" t="e">
        <f t="shared" si="35"/>
        <v>#DIV/0!</v>
      </c>
      <c r="Q209" s="33"/>
      <c r="R209" s="33"/>
      <c r="S209" s="31">
        <f t="shared" si="29"/>
        <v>0</v>
      </c>
      <c r="T209" s="33"/>
      <c r="U209" s="31">
        <f t="shared" si="30"/>
        <v>0</v>
      </c>
      <c r="V209" s="31">
        <f t="shared" si="31"/>
        <v>0</v>
      </c>
      <c r="W209" s="31" t="e">
        <f t="shared" si="28"/>
        <v>#DIV/0!</v>
      </c>
    </row>
    <row r="210" spans="1:23">
      <c r="A210" s="29" t="s">
        <v>89</v>
      </c>
      <c r="B210" s="30" t="s">
        <v>296</v>
      </c>
      <c r="C210" s="30" t="s">
        <v>297</v>
      </c>
      <c r="D210" s="30" t="s">
        <v>298</v>
      </c>
      <c r="E210" s="30"/>
      <c r="F210" s="31">
        <v>100.04</v>
      </c>
      <c r="G210" s="31"/>
      <c r="H210" s="31">
        <f t="shared" si="26"/>
        <v>168.11</v>
      </c>
      <c r="I210" s="31">
        <f>H210-('incu-raw'!$G$647*2)</f>
        <v>168.11</v>
      </c>
      <c r="J210" s="31">
        <v>100.58</v>
      </c>
      <c r="K210" s="31">
        <f t="shared" si="27"/>
        <v>67.530000000000015</v>
      </c>
      <c r="L210" s="31">
        <f t="shared" si="32"/>
        <v>35.260804597701153</v>
      </c>
      <c r="M210" s="31">
        <v>10.039999999999999</v>
      </c>
      <c r="N210" s="32">
        <f t="shared" si="33"/>
        <v>0.10039999999999999</v>
      </c>
      <c r="O210" s="32">
        <f t="shared" si="34"/>
        <v>3.5197701149425291</v>
      </c>
      <c r="P210" s="32">
        <f t="shared" si="35"/>
        <v>3.5197701149425289E-2</v>
      </c>
      <c r="Q210" s="31">
        <v>1.9</v>
      </c>
      <c r="R210" s="31">
        <v>10.6</v>
      </c>
      <c r="S210" s="31">
        <f t="shared" si="29"/>
        <v>8.6999999999999993</v>
      </c>
      <c r="T210" s="31">
        <v>4.95</v>
      </c>
      <c r="U210" s="31">
        <f t="shared" si="30"/>
        <v>3.0500000000000003</v>
      </c>
      <c r="V210" s="31">
        <f t="shared" si="31"/>
        <v>5.6499999999999986</v>
      </c>
      <c r="W210" s="31">
        <f t="shared" si="28"/>
        <v>185.2459016393442</v>
      </c>
    </row>
    <row r="211" spans="1:23">
      <c r="A211" s="29" t="s">
        <v>89</v>
      </c>
      <c r="B211" s="30" t="s">
        <v>299</v>
      </c>
      <c r="C211" s="30" t="s">
        <v>297</v>
      </c>
      <c r="D211" s="30" t="s">
        <v>298</v>
      </c>
      <c r="E211" s="30"/>
      <c r="F211" s="31">
        <v>68.069999999999993</v>
      </c>
      <c r="G211" s="31"/>
      <c r="H211" s="31">
        <f t="shared" si="26"/>
        <v>240.73</v>
      </c>
      <c r="I211" s="31">
        <f>H211-('incu-raw'!$G$647*2)</f>
        <v>240.73</v>
      </c>
      <c r="J211" s="33"/>
      <c r="K211" s="31">
        <f t="shared" si="27"/>
        <v>240.73</v>
      </c>
      <c r="L211" s="31" t="e">
        <f t="shared" si="32"/>
        <v>#DIV/0!</v>
      </c>
      <c r="M211" s="33"/>
      <c r="N211" s="32">
        <f t="shared" si="33"/>
        <v>0</v>
      </c>
      <c r="O211" s="32" t="e">
        <f t="shared" si="34"/>
        <v>#DIV/0!</v>
      </c>
      <c r="P211" s="32" t="e">
        <f t="shared" si="35"/>
        <v>#DIV/0!</v>
      </c>
      <c r="Q211" s="33"/>
      <c r="R211" s="33"/>
      <c r="S211" s="31">
        <f t="shared" si="29"/>
        <v>0</v>
      </c>
      <c r="T211" s="33"/>
      <c r="U211" s="31">
        <f t="shared" si="30"/>
        <v>0</v>
      </c>
      <c r="V211" s="31">
        <f t="shared" si="31"/>
        <v>0</v>
      </c>
      <c r="W211" s="31" t="e">
        <f t="shared" si="28"/>
        <v>#DIV/0!</v>
      </c>
    </row>
    <row r="212" spans="1:23">
      <c r="A212" s="29" t="s">
        <v>89</v>
      </c>
      <c r="B212" s="29" t="s">
        <v>296</v>
      </c>
      <c r="C212" s="30" t="s">
        <v>297</v>
      </c>
      <c r="D212" s="29" t="s">
        <v>301</v>
      </c>
      <c r="E212" s="29"/>
      <c r="F212" s="31">
        <v>172.66</v>
      </c>
      <c r="G212" s="31"/>
      <c r="H212" s="31">
        <f t="shared" si="26"/>
        <v>528.98</v>
      </c>
      <c r="I212" s="31">
        <f>H212-('incu-raw'!$G$647*2)</f>
        <v>528.98</v>
      </c>
      <c r="J212" s="31">
        <v>152.52000000000001</v>
      </c>
      <c r="K212" s="31">
        <f t="shared" si="27"/>
        <v>376.46000000000004</v>
      </c>
      <c r="L212" s="31">
        <f t="shared" si="32"/>
        <v>92.556077705827946</v>
      </c>
      <c r="M212" s="31">
        <v>10.73</v>
      </c>
      <c r="N212" s="32">
        <f t="shared" si="33"/>
        <v>0.10730000000000001</v>
      </c>
      <c r="O212" s="32">
        <f t="shared" si="34"/>
        <v>6.5114523589269195</v>
      </c>
      <c r="P212" s="32">
        <f t="shared" si="35"/>
        <v>6.5114523589269196E-2</v>
      </c>
      <c r="Q212" s="31">
        <v>1.76</v>
      </c>
      <c r="R212" s="31">
        <v>12.57</v>
      </c>
      <c r="S212" s="31">
        <f t="shared" si="29"/>
        <v>10.81</v>
      </c>
      <c r="T212" s="31">
        <v>8.32</v>
      </c>
      <c r="U212" s="31">
        <f t="shared" si="30"/>
        <v>6.5600000000000005</v>
      </c>
      <c r="V212" s="31">
        <f t="shared" si="31"/>
        <v>4.25</v>
      </c>
      <c r="W212" s="31">
        <f t="shared" si="28"/>
        <v>64.786585365853654</v>
      </c>
    </row>
    <row r="213" spans="1:23">
      <c r="A213" s="29" t="s">
        <v>89</v>
      </c>
      <c r="B213" s="30" t="s">
        <v>299</v>
      </c>
      <c r="C213" s="30" t="s">
        <v>297</v>
      </c>
      <c r="D213" s="29" t="s">
        <v>301</v>
      </c>
      <c r="E213" s="29"/>
      <c r="F213" s="31">
        <v>356.32</v>
      </c>
      <c r="G213" s="31"/>
      <c r="H213" s="31">
        <f t="shared" si="26"/>
        <v>439.68</v>
      </c>
      <c r="I213" s="31">
        <f>H213-('incu-raw'!$G$647*2)</f>
        <v>439.68</v>
      </c>
      <c r="J213" s="33"/>
      <c r="K213" s="31">
        <f t="shared" si="27"/>
        <v>439.68</v>
      </c>
      <c r="L213" s="31" t="e">
        <f t="shared" si="32"/>
        <v>#DIV/0!</v>
      </c>
      <c r="M213" s="33"/>
      <c r="N213" s="32">
        <f t="shared" si="33"/>
        <v>0</v>
      </c>
      <c r="O213" s="32" t="e">
        <f t="shared" si="34"/>
        <v>#DIV/0!</v>
      </c>
      <c r="P213" s="32" t="e">
        <f t="shared" si="35"/>
        <v>#DIV/0!</v>
      </c>
      <c r="Q213" s="33"/>
      <c r="R213" s="33"/>
      <c r="S213" s="31">
        <f t="shared" si="29"/>
        <v>0</v>
      </c>
      <c r="T213" s="33"/>
      <c r="U213" s="31">
        <f t="shared" si="30"/>
        <v>0</v>
      </c>
      <c r="V213" s="31">
        <f t="shared" si="31"/>
        <v>0</v>
      </c>
      <c r="W213" s="31" t="e">
        <f t="shared" si="28"/>
        <v>#DIV/0!</v>
      </c>
    </row>
    <row r="214" spans="1:23">
      <c r="A214" s="29" t="s">
        <v>92</v>
      </c>
      <c r="B214" s="30" t="s">
        <v>296</v>
      </c>
      <c r="C214" s="30" t="s">
        <v>297</v>
      </c>
      <c r="D214" s="30" t="s">
        <v>298</v>
      </c>
      <c r="E214" s="30"/>
      <c r="F214" s="31">
        <v>83.36</v>
      </c>
      <c r="G214" s="31"/>
      <c r="H214" s="31">
        <f t="shared" si="26"/>
        <v>129.22999999999999</v>
      </c>
      <c r="I214" s="31">
        <f>H214-('incu-raw'!$G$647*2)</f>
        <v>129.22999999999999</v>
      </c>
      <c r="J214" s="31">
        <v>79.709999999999994</v>
      </c>
      <c r="K214" s="31">
        <f t="shared" si="27"/>
        <v>49.519999999999996</v>
      </c>
      <c r="L214" s="31">
        <f t="shared" si="32"/>
        <v>34.570631970260216</v>
      </c>
      <c r="M214" s="31">
        <v>11.07</v>
      </c>
      <c r="N214" s="32">
        <f t="shared" si="33"/>
        <v>0.11070000000000001</v>
      </c>
      <c r="O214" s="32">
        <f t="shared" si="34"/>
        <v>4.8011152416356877</v>
      </c>
      <c r="P214" s="32">
        <f t="shared" si="35"/>
        <v>4.8011152416356874E-2</v>
      </c>
      <c r="Q214" s="31">
        <v>1.95</v>
      </c>
      <c r="R214" s="31">
        <v>10.02</v>
      </c>
      <c r="S214" s="31">
        <f t="shared" si="29"/>
        <v>8.07</v>
      </c>
      <c r="T214" s="31">
        <v>5.45</v>
      </c>
      <c r="U214" s="31">
        <f t="shared" si="30"/>
        <v>3.5</v>
      </c>
      <c r="V214" s="31">
        <f t="shared" si="31"/>
        <v>4.57</v>
      </c>
      <c r="W214" s="31">
        <f t="shared" si="28"/>
        <v>130.57142857142858</v>
      </c>
    </row>
    <row r="215" spans="1:23">
      <c r="A215" s="29" t="s">
        <v>92</v>
      </c>
      <c r="B215" s="30" t="s">
        <v>299</v>
      </c>
      <c r="C215" s="30" t="s">
        <v>297</v>
      </c>
      <c r="D215" s="30" t="s">
        <v>298</v>
      </c>
      <c r="E215" s="30"/>
      <c r="F215" s="31">
        <v>45.87</v>
      </c>
      <c r="G215" s="31"/>
      <c r="H215" s="31">
        <f t="shared" si="26"/>
        <v>154.87</v>
      </c>
      <c r="I215" s="31">
        <f>H215-('incu-raw'!$G$647*2)</f>
        <v>154.87</v>
      </c>
      <c r="J215" s="33"/>
      <c r="K215" s="31">
        <f t="shared" si="27"/>
        <v>154.87</v>
      </c>
      <c r="L215" s="31" t="e">
        <f t="shared" si="32"/>
        <v>#DIV/0!</v>
      </c>
      <c r="M215" s="33"/>
      <c r="N215" s="32">
        <f t="shared" si="33"/>
        <v>0</v>
      </c>
      <c r="O215" s="32" t="e">
        <f t="shared" si="34"/>
        <v>#DIV/0!</v>
      </c>
      <c r="P215" s="32" t="e">
        <f t="shared" si="35"/>
        <v>#DIV/0!</v>
      </c>
      <c r="Q215" s="33"/>
      <c r="R215" s="33"/>
      <c r="S215" s="31">
        <f t="shared" si="29"/>
        <v>0</v>
      </c>
      <c r="T215" s="33"/>
      <c r="U215" s="31">
        <f t="shared" si="30"/>
        <v>0</v>
      </c>
      <c r="V215" s="31">
        <f t="shared" si="31"/>
        <v>0</v>
      </c>
      <c r="W215" s="31" t="e">
        <f t="shared" si="28"/>
        <v>#DIV/0!</v>
      </c>
    </row>
    <row r="216" spans="1:23">
      <c r="A216" s="29" t="s">
        <v>92</v>
      </c>
      <c r="B216" s="29" t="s">
        <v>296</v>
      </c>
      <c r="C216" s="30" t="s">
        <v>297</v>
      </c>
      <c r="D216" s="29" t="s">
        <v>301</v>
      </c>
      <c r="E216" s="29"/>
      <c r="F216" s="31">
        <v>109</v>
      </c>
      <c r="G216" s="31"/>
      <c r="H216" s="31">
        <f t="shared" si="26"/>
        <v>364.89</v>
      </c>
      <c r="I216" s="31">
        <f>H216-('incu-raw'!$G$647*2)</f>
        <v>364.89</v>
      </c>
      <c r="J216" s="31">
        <v>187.61</v>
      </c>
      <c r="K216" s="31">
        <f t="shared" si="27"/>
        <v>177.27999999999997</v>
      </c>
      <c r="L216" s="31">
        <f t="shared" si="32"/>
        <v>113.94525480367589</v>
      </c>
      <c r="M216" s="31">
        <v>10.69</v>
      </c>
      <c r="N216" s="32">
        <f t="shared" si="33"/>
        <v>0.1069</v>
      </c>
      <c r="O216" s="32">
        <f t="shared" si="34"/>
        <v>6.4925898078529665</v>
      </c>
      <c r="P216" s="32">
        <f t="shared" si="35"/>
        <v>6.4925898078529665E-2</v>
      </c>
      <c r="Q216" s="31">
        <v>1.94</v>
      </c>
      <c r="R216" s="31">
        <v>13.91</v>
      </c>
      <c r="S216" s="31">
        <f t="shared" si="29"/>
        <v>11.97</v>
      </c>
      <c r="T216" s="31">
        <v>9.2100000000000009</v>
      </c>
      <c r="U216" s="31">
        <f t="shared" si="30"/>
        <v>7.2700000000000014</v>
      </c>
      <c r="V216" s="31">
        <f t="shared" si="31"/>
        <v>4.6999999999999993</v>
      </c>
      <c r="W216" s="31">
        <f t="shared" si="28"/>
        <v>64.649243466299851</v>
      </c>
    </row>
    <row r="217" spans="1:23">
      <c r="A217" s="29" t="s">
        <v>92</v>
      </c>
      <c r="B217" s="30" t="s">
        <v>299</v>
      </c>
      <c r="C217" s="30" t="s">
        <v>297</v>
      </c>
      <c r="D217" s="29" t="s">
        <v>301</v>
      </c>
      <c r="E217" s="29"/>
      <c r="F217" s="31">
        <v>255.89</v>
      </c>
      <c r="G217" s="31"/>
      <c r="H217" s="31">
        <f t="shared" si="26"/>
        <v>328.64</v>
      </c>
      <c r="I217" s="31">
        <f>H217-('incu-raw'!$G$647*2)</f>
        <v>328.64</v>
      </c>
      <c r="J217" s="33"/>
      <c r="K217" s="31">
        <f t="shared" si="27"/>
        <v>328.64</v>
      </c>
      <c r="L217" s="31" t="e">
        <f t="shared" si="32"/>
        <v>#DIV/0!</v>
      </c>
      <c r="M217" s="33"/>
      <c r="N217" s="32">
        <f t="shared" si="33"/>
        <v>0</v>
      </c>
      <c r="O217" s="32" t="e">
        <f t="shared" si="34"/>
        <v>#DIV/0!</v>
      </c>
      <c r="P217" s="32" t="e">
        <f t="shared" si="35"/>
        <v>#DIV/0!</v>
      </c>
      <c r="Q217" s="33"/>
      <c r="R217" s="33"/>
      <c r="S217" s="31">
        <f t="shared" si="29"/>
        <v>0</v>
      </c>
      <c r="T217" s="33"/>
      <c r="U217" s="31">
        <f t="shared" si="30"/>
        <v>0</v>
      </c>
      <c r="V217" s="31">
        <f t="shared" si="31"/>
        <v>0</v>
      </c>
      <c r="W217" s="31" t="e">
        <f t="shared" si="28"/>
        <v>#DIV/0!</v>
      </c>
    </row>
    <row r="218" spans="1:23">
      <c r="A218" s="29" t="s">
        <v>53</v>
      </c>
      <c r="B218" s="30" t="s">
        <v>296</v>
      </c>
      <c r="C218" s="30" t="s">
        <v>297</v>
      </c>
      <c r="D218" s="30" t="s">
        <v>298</v>
      </c>
      <c r="E218" s="30"/>
      <c r="F218" s="31">
        <v>72.75</v>
      </c>
      <c r="G218" s="31"/>
      <c r="H218" s="31">
        <f t="shared" si="26"/>
        <v>149.11000000000001</v>
      </c>
      <c r="I218" s="31">
        <f>H218-('incu-raw'!$G$647*2)</f>
        <v>149.11000000000001</v>
      </c>
      <c r="J218" s="31">
        <v>118.26</v>
      </c>
      <c r="K218" s="31">
        <f t="shared" si="27"/>
        <v>30.850000000000009</v>
      </c>
      <c r="L218" s="31">
        <f t="shared" si="32"/>
        <v>57.981844660194191</v>
      </c>
      <c r="M218" s="31">
        <v>10.52</v>
      </c>
      <c r="N218" s="32">
        <f t="shared" si="33"/>
        <v>0.1052</v>
      </c>
      <c r="O218" s="32">
        <f t="shared" si="34"/>
        <v>5.1578640776699043</v>
      </c>
      <c r="P218" s="32">
        <f t="shared" si="35"/>
        <v>5.157864077669904E-2</v>
      </c>
      <c r="Q218" s="31">
        <v>1.98</v>
      </c>
      <c r="R218" s="31">
        <v>12.28</v>
      </c>
      <c r="S218" s="31">
        <f t="shared" si="29"/>
        <v>10.299999999999999</v>
      </c>
      <c r="T218" s="31">
        <v>7.03</v>
      </c>
      <c r="U218" s="31">
        <f t="shared" si="30"/>
        <v>5.0500000000000007</v>
      </c>
      <c r="V218" s="31">
        <f t="shared" si="31"/>
        <v>5.2499999999999982</v>
      </c>
      <c r="W218" s="31">
        <f t="shared" si="28"/>
        <v>103.96039603960392</v>
      </c>
    </row>
    <row r="219" spans="1:23">
      <c r="A219" s="29" t="s">
        <v>53</v>
      </c>
      <c r="B219" s="30" t="s">
        <v>299</v>
      </c>
      <c r="C219" s="30" t="s">
        <v>297</v>
      </c>
      <c r="D219" s="30" t="s">
        <v>298</v>
      </c>
      <c r="E219" s="30"/>
      <c r="F219" s="31">
        <v>76.36</v>
      </c>
      <c r="G219" s="31">
        <v>2.29</v>
      </c>
      <c r="H219" s="31">
        <f t="shared" si="26"/>
        <v>294.76</v>
      </c>
      <c r="I219" s="31">
        <f>H219-('incu-raw'!$G$647*2)</f>
        <v>294.76</v>
      </c>
      <c r="J219" s="33"/>
      <c r="K219" s="31">
        <f t="shared" si="27"/>
        <v>294.76</v>
      </c>
      <c r="L219" s="31" t="e">
        <f t="shared" si="32"/>
        <v>#DIV/0!</v>
      </c>
      <c r="M219" s="33"/>
      <c r="N219" s="32">
        <f t="shared" si="33"/>
        <v>0</v>
      </c>
      <c r="O219" s="32" t="e">
        <f t="shared" si="34"/>
        <v>#DIV/0!</v>
      </c>
      <c r="P219" s="32" t="e">
        <f t="shared" si="35"/>
        <v>#DIV/0!</v>
      </c>
      <c r="Q219" s="33"/>
      <c r="R219" s="33"/>
      <c r="S219" s="31">
        <f t="shared" si="29"/>
        <v>0</v>
      </c>
      <c r="T219" s="33"/>
      <c r="U219" s="31">
        <f t="shared" si="30"/>
        <v>0</v>
      </c>
      <c r="V219" s="31">
        <f t="shared" si="31"/>
        <v>0</v>
      </c>
      <c r="W219" s="31" t="e">
        <f t="shared" si="28"/>
        <v>#DIV/0!</v>
      </c>
    </row>
    <row r="220" spans="1:23">
      <c r="A220" s="29" t="s">
        <v>53</v>
      </c>
      <c r="B220" s="29" t="s">
        <v>296</v>
      </c>
      <c r="C220" s="30" t="s">
        <v>297</v>
      </c>
      <c r="D220" s="29" t="s">
        <v>301</v>
      </c>
      <c r="E220" s="29"/>
      <c r="F220" s="31">
        <v>218.4</v>
      </c>
      <c r="G220" s="31"/>
      <c r="H220" s="31">
        <f t="shared" si="26"/>
        <v>578.06000000000006</v>
      </c>
      <c r="I220" s="31">
        <f>H220-('incu-raw'!$G$647*2)</f>
        <v>578.06000000000006</v>
      </c>
      <c r="J220" s="31">
        <v>422.38</v>
      </c>
      <c r="K220" s="31">
        <f t="shared" si="27"/>
        <v>155.68000000000006</v>
      </c>
      <c r="L220" s="31">
        <f t="shared" si="32"/>
        <v>317.59995589856669</v>
      </c>
      <c r="M220" s="31">
        <v>11.05</v>
      </c>
      <c r="N220" s="32">
        <f t="shared" si="33"/>
        <v>0.1105</v>
      </c>
      <c r="O220" s="32">
        <f t="shared" si="34"/>
        <v>8.3088202866593175</v>
      </c>
      <c r="P220" s="32">
        <f t="shared" si="35"/>
        <v>8.3088202866593172E-2</v>
      </c>
      <c r="Q220" s="31">
        <v>1.91</v>
      </c>
      <c r="R220" s="31">
        <v>20.05</v>
      </c>
      <c r="S220" s="31">
        <f t="shared" si="29"/>
        <v>18.14</v>
      </c>
      <c r="T220" s="31">
        <v>15.55</v>
      </c>
      <c r="U220" s="31">
        <f t="shared" si="30"/>
        <v>13.64</v>
      </c>
      <c r="V220" s="31">
        <f t="shared" si="31"/>
        <v>4.5</v>
      </c>
      <c r="W220" s="31">
        <f t="shared" si="28"/>
        <v>32.991202346041057</v>
      </c>
    </row>
    <row r="221" spans="1:23">
      <c r="A221" s="29" t="s">
        <v>53</v>
      </c>
      <c r="B221" s="30" t="s">
        <v>299</v>
      </c>
      <c r="C221" s="30" t="s">
        <v>297</v>
      </c>
      <c r="D221" s="29" t="s">
        <v>301</v>
      </c>
      <c r="E221" s="29"/>
      <c r="F221" s="31">
        <v>359.66</v>
      </c>
      <c r="G221" s="31"/>
      <c r="H221" s="31">
        <f t="shared" si="26"/>
        <v>391.96000000000004</v>
      </c>
      <c r="I221" s="31">
        <f>H221-('incu-raw'!$G$647*2)</f>
        <v>391.96000000000004</v>
      </c>
      <c r="J221" s="33"/>
      <c r="K221" s="31">
        <f t="shared" si="27"/>
        <v>391.96000000000004</v>
      </c>
      <c r="L221" s="31" t="e">
        <f t="shared" si="32"/>
        <v>#DIV/0!</v>
      </c>
      <c r="M221" s="33"/>
      <c r="N221" s="32">
        <f t="shared" si="33"/>
        <v>0</v>
      </c>
      <c r="O221" s="32" t="e">
        <f t="shared" si="34"/>
        <v>#DIV/0!</v>
      </c>
      <c r="P221" s="32" t="e">
        <f t="shared" si="35"/>
        <v>#DIV/0!</v>
      </c>
      <c r="Q221" s="33"/>
      <c r="R221" s="33"/>
      <c r="S221" s="31">
        <f t="shared" si="29"/>
        <v>0</v>
      </c>
      <c r="T221" s="33"/>
      <c r="U221" s="31">
        <f t="shared" si="30"/>
        <v>0</v>
      </c>
      <c r="V221" s="31">
        <f t="shared" si="31"/>
        <v>0</v>
      </c>
      <c r="W221" s="31" t="e">
        <f t="shared" si="28"/>
        <v>#DIV/0!</v>
      </c>
    </row>
    <row r="222" spans="1:23">
      <c r="A222" s="29" t="s">
        <v>57</v>
      </c>
      <c r="B222" s="30" t="s">
        <v>296</v>
      </c>
      <c r="C222" s="30" t="s">
        <v>297</v>
      </c>
      <c r="D222" s="30" t="s">
        <v>298</v>
      </c>
      <c r="E222" s="30"/>
      <c r="F222" s="31">
        <v>32.299999999999997</v>
      </c>
      <c r="G222" s="31"/>
      <c r="H222" s="31">
        <f t="shared" ref="H222:H253" si="36">F222+F223</f>
        <v>58.87</v>
      </c>
      <c r="I222" s="31">
        <f>H222-('incu-raw'!$G$647*2)</f>
        <v>58.87</v>
      </c>
      <c r="J222" s="31">
        <v>31.37</v>
      </c>
      <c r="K222" s="31">
        <f t="shared" si="27"/>
        <v>27.499999999999996</v>
      </c>
      <c r="L222" s="31">
        <f t="shared" si="32"/>
        <v>16.937295409181637</v>
      </c>
      <c r="M222" s="31">
        <v>10.31</v>
      </c>
      <c r="N222" s="32">
        <f t="shared" si="33"/>
        <v>0.10310000000000001</v>
      </c>
      <c r="O222" s="32">
        <f t="shared" si="34"/>
        <v>5.5665768463073846</v>
      </c>
      <c r="P222" s="32">
        <f t="shared" si="35"/>
        <v>5.5665768463073848E-2</v>
      </c>
      <c r="Q222" s="31">
        <v>1.94</v>
      </c>
      <c r="R222" s="31">
        <v>11.96</v>
      </c>
      <c r="S222" s="31">
        <f t="shared" si="29"/>
        <v>10.020000000000001</v>
      </c>
      <c r="T222" s="31">
        <v>7.35</v>
      </c>
      <c r="U222" s="31">
        <f t="shared" si="30"/>
        <v>5.41</v>
      </c>
      <c r="V222" s="31">
        <f t="shared" si="31"/>
        <v>4.6100000000000012</v>
      </c>
      <c r="W222" s="31">
        <f t="shared" si="28"/>
        <v>85.212569316081357</v>
      </c>
    </row>
    <row r="223" spans="1:23">
      <c r="A223" s="29" t="s">
        <v>57</v>
      </c>
      <c r="B223" s="30" t="s">
        <v>299</v>
      </c>
      <c r="C223" s="30" t="s">
        <v>297</v>
      </c>
      <c r="D223" s="30" t="s">
        <v>298</v>
      </c>
      <c r="E223" s="30"/>
      <c r="F223" s="31">
        <v>26.57</v>
      </c>
      <c r="G223" s="31">
        <v>2.2599999999999998</v>
      </c>
      <c r="H223" s="31">
        <f t="shared" si="36"/>
        <v>334.73</v>
      </c>
      <c r="I223" s="31">
        <f>H223-('incu-raw'!$G$647*2)</f>
        <v>334.73</v>
      </c>
      <c r="J223" s="33"/>
      <c r="K223" s="31">
        <f t="shared" si="27"/>
        <v>334.73</v>
      </c>
      <c r="L223" s="31" t="e">
        <f t="shared" si="32"/>
        <v>#DIV/0!</v>
      </c>
      <c r="M223" s="33"/>
      <c r="N223" s="32">
        <f t="shared" si="33"/>
        <v>0</v>
      </c>
      <c r="O223" s="32" t="e">
        <f t="shared" si="34"/>
        <v>#DIV/0!</v>
      </c>
      <c r="P223" s="32" t="e">
        <f t="shared" si="35"/>
        <v>#DIV/0!</v>
      </c>
      <c r="Q223" s="33"/>
      <c r="R223" s="33"/>
      <c r="S223" s="31">
        <f t="shared" si="29"/>
        <v>0</v>
      </c>
      <c r="T223" s="33"/>
      <c r="U223" s="31">
        <f t="shared" si="30"/>
        <v>0</v>
      </c>
      <c r="V223" s="31">
        <f t="shared" si="31"/>
        <v>0</v>
      </c>
      <c r="W223" s="31" t="e">
        <f t="shared" si="28"/>
        <v>#DIV/0!</v>
      </c>
    </row>
    <row r="224" spans="1:23">
      <c r="A224" s="29" t="s">
        <v>57</v>
      </c>
      <c r="B224" s="29" t="s">
        <v>296</v>
      </c>
      <c r="C224" s="30" t="s">
        <v>297</v>
      </c>
      <c r="D224" s="29" t="s">
        <v>301</v>
      </c>
      <c r="E224" s="29"/>
      <c r="F224" s="31">
        <v>308.16000000000003</v>
      </c>
      <c r="G224" s="31"/>
      <c r="H224" s="31">
        <f t="shared" si="36"/>
        <v>658.3</v>
      </c>
      <c r="I224" s="31">
        <f>H224-('incu-raw'!$G$647*2)</f>
        <v>658.3</v>
      </c>
      <c r="J224" s="31">
        <v>445.51</v>
      </c>
      <c r="K224" s="31">
        <f t="shared" si="27"/>
        <v>212.78999999999996</v>
      </c>
      <c r="L224" s="31">
        <f t="shared" si="32"/>
        <v>340.6633518225039</v>
      </c>
      <c r="M224" s="31">
        <v>10.78</v>
      </c>
      <c r="N224" s="32">
        <f t="shared" si="33"/>
        <v>0.10779999999999999</v>
      </c>
      <c r="O224" s="32">
        <f t="shared" si="34"/>
        <v>8.2430269413629151</v>
      </c>
      <c r="P224" s="32">
        <f t="shared" si="35"/>
        <v>8.2430269413629145E-2</v>
      </c>
      <c r="Q224" s="31">
        <v>1.93</v>
      </c>
      <c r="R224" s="31">
        <v>14.55</v>
      </c>
      <c r="S224" s="31">
        <f t="shared" si="29"/>
        <v>12.620000000000001</v>
      </c>
      <c r="T224" s="31">
        <v>11.58</v>
      </c>
      <c r="U224" s="31">
        <f t="shared" si="30"/>
        <v>9.65</v>
      </c>
      <c r="V224" s="31">
        <f t="shared" si="31"/>
        <v>2.9700000000000006</v>
      </c>
      <c r="W224" s="31">
        <f t="shared" si="28"/>
        <v>30.777202072538866</v>
      </c>
    </row>
    <row r="225" spans="1:23">
      <c r="A225" s="29" t="s">
        <v>57</v>
      </c>
      <c r="B225" s="30" t="s">
        <v>299</v>
      </c>
      <c r="C225" s="30" t="s">
        <v>297</v>
      </c>
      <c r="D225" s="29" t="s">
        <v>301</v>
      </c>
      <c r="E225" s="29"/>
      <c r="F225" s="31">
        <v>350.14</v>
      </c>
      <c r="G225" s="31"/>
      <c r="H225" s="31">
        <f t="shared" si="36"/>
        <v>399.69</v>
      </c>
      <c r="I225" s="31">
        <f>H225-('incu-raw'!$G$647*2)</f>
        <v>399.69</v>
      </c>
      <c r="J225" s="33"/>
      <c r="K225" s="31">
        <f t="shared" si="27"/>
        <v>399.69</v>
      </c>
      <c r="L225" s="31" t="e">
        <f t="shared" si="32"/>
        <v>#DIV/0!</v>
      </c>
      <c r="M225" s="33"/>
      <c r="N225" s="32">
        <f t="shared" si="33"/>
        <v>0</v>
      </c>
      <c r="O225" s="32" t="e">
        <f t="shared" si="34"/>
        <v>#DIV/0!</v>
      </c>
      <c r="P225" s="32" t="e">
        <f t="shared" si="35"/>
        <v>#DIV/0!</v>
      </c>
      <c r="Q225" s="33"/>
      <c r="R225" s="33"/>
      <c r="S225" s="31">
        <f t="shared" si="29"/>
        <v>0</v>
      </c>
      <c r="T225" s="33"/>
      <c r="U225" s="31">
        <f t="shared" si="30"/>
        <v>0</v>
      </c>
      <c r="V225" s="31">
        <f t="shared" si="31"/>
        <v>0</v>
      </c>
      <c r="W225" s="31" t="e">
        <f t="shared" si="28"/>
        <v>#DIV/0!</v>
      </c>
    </row>
    <row r="226" spans="1:23">
      <c r="A226" s="29" t="s">
        <v>61</v>
      </c>
      <c r="B226" s="30" t="s">
        <v>296</v>
      </c>
      <c r="C226" s="30" t="s">
        <v>297</v>
      </c>
      <c r="D226" s="30" t="s">
        <v>298</v>
      </c>
      <c r="E226" s="30"/>
      <c r="F226" s="31">
        <v>49.55</v>
      </c>
      <c r="G226" s="31">
        <v>2.25</v>
      </c>
      <c r="H226" s="31">
        <f t="shared" si="36"/>
        <v>69.14</v>
      </c>
      <c r="I226" s="31">
        <f>H226-('incu-raw'!$G$647*2)</f>
        <v>69.14</v>
      </c>
      <c r="J226" s="31">
        <v>49.9</v>
      </c>
      <c r="K226" s="31">
        <f t="shared" si="27"/>
        <v>19.240000000000002</v>
      </c>
      <c r="L226" s="31">
        <f t="shared" si="32"/>
        <v>18.894616788321166</v>
      </c>
      <c r="M226" s="31">
        <v>10.75</v>
      </c>
      <c r="N226" s="32">
        <f t="shared" si="33"/>
        <v>0.1075</v>
      </c>
      <c r="O226" s="32">
        <f t="shared" si="34"/>
        <v>4.070483576642336</v>
      </c>
      <c r="P226" s="32">
        <f t="shared" si="35"/>
        <v>4.0704835766423357E-2</v>
      </c>
      <c r="Q226" s="31">
        <v>2.02</v>
      </c>
      <c r="R226" s="31">
        <v>12.98</v>
      </c>
      <c r="S226" s="31">
        <f t="shared" si="29"/>
        <v>10.96</v>
      </c>
      <c r="T226" s="31">
        <v>6.17</v>
      </c>
      <c r="U226" s="31">
        <f t="shared" si="30"/>
        <v>4.1500000000000004</v>
      </c>
      <c r="V226" s="31">
        <f t="shared" si="31"/>
        <v>6.8100000000000005</v>
      </c>
      <c r="W226" s="31">
        <f t="shared" si="28"/>
        <v>164.09638554216869</v>
      </c>
    </row>
    <row r="227" spans="1:23">
      <c r="A227" s="29" t="s">
        <v>61</v>
      </c>
      <c r="B227" s="30" t="s">
        <v>299</v>
      </c>
      <c r="C227" s="30" t="s">
        <v>297</v>
      </c>
      <c r="D227" s="30" t="s">
        <v>298</v>
      </c>
      <c r="E227" s="30"/>
      <c r="F227" s="31">
        <v>19.59</v>
      </c>
      <c r="G227" s="31"/>
      <c r="H227" s="31">
        <f t="shared" si="36"/>
        <v>242.62</v>
      </c>
      <c r="I227" s="31">
        <f>H227-('incu-raw'!$G$647*2)</f>
        <v>242.62</v>
      </c>
      <c r="J227" s="33"/>
      <c r="K227" s="31">
        <f t="shared" si="27"/>
        <v>242.62</v>
      </c>
      <c r="L227" s="31" t="e">
        <f t="shared" si="32"/>
        <v>#DIV/0!</v>
      </c>
      <c r="M227" s="33"/>
      <c r="N227" s="32">
        <f t="shared" si="33"/>
        <v>0</v>
      </c>
      <c r="O227" s="32" t="e">
        <f t="shared" si="34"/>
        <v>#DIV/0!</v>
      </c>
      <c r="P227" s="32" t="e">
        <f t="shared" si="35"/>
        <v>#DIV/0!</v>
      </c>
      <c r="Q227" s="33"/>
      <c r="R227" s="33"/>
      <c r="S227" s="31">
        <f t="shared" si="29"/>
        <v>0</v>
      </c>
      <c r="T227" s="33"/>
      <c r="U227" s="31">
        <f t="shared" si="30"/>
        <v>0</v>
      </c>
      <c r="V227" s="31">
        <f t="shared" si="31"/>
        <v>0</v>
      </c>
      <c r="W227" s="31" t="e">
        <f t="shared" si="28"/>
        <v>#DIV/0!</v>
      </c>
    </row>
    <row r="228" spans="1:23">
      <c r="A228" s="29" t="s">
        <v>61</v>
      </c>
      <c r="B228" s="29" t="s">
        <v>296</v>
      </c>
      <c r="C228" s="30" t="s">
        <v>297</v>
      </c>
      <c r="D228" s="29" t="s">
        <v>301</v>
      </c>
      <c r="E228" s="29"/>
      <c r="F228" s="31">
        <v>223.03</v>
      </c>
      <c r="G228" s="31"/>
      <c r="H228" s="31">
        <f t="shared" si="36"/>
        <v>528.94000000000005</v>
      </c>
      <c r="I228" s="31">
        <f>H228-('incu-raw'!$G$647*2)</f>
        <v>528.94000000000005</v>
      </c>
      <c r="J228" s="31">
        <v>404.79</v>
      </c>
      <c r="K228" s="31">
        <f t="shared" si="27"/>
        <v>124.15000000000003</v>
      </c>
      <c r="L228" s="31">
        <f t="shared" si="32"/>
        <v>300.48828220858894</v>
      </c>
      <c r="M228" s="31">
        <v>10.46</v>
      </c>
      <c r="N228" s="32">
        <f t="shared" si="33"/>
        <v>0.10460000000000001</v>
      </c>
      <c r="O228" s="32">
        <f t="shared" si="34"/>
        <v>7.7647852760736198</v>
      </c>
      <c r="P228" s="32">
        <f t="shared" si="35"/>
        <v>7.76478527607362E-2</v>
      </c>
      <c r="Q228" s="31">
        <v>1.92</v>
      </c>
      <c r="R228" s="31">
        <v>14.96</v>
      </c>
      <c r="S228" s="31">
        <f t="shared" si="29"/>
        <v>13.040000000000001</v>
      </c>
      <c r="T228" s="31">
        <v>11.6</v>
      </c>
      <c r="U228" s="31">
        <f t="shared" si="30"/>
        <v>9.68</v>
      </c>
      <c r="V228" s="31">
        <f t="shared" si="31"/>
        <v>3.3600000000000012</v>
      </c>
      <c r="W228" s="31">
        <f t="shared" si="28"/>
        <v>34.710743801652903</v>
      </c>
    </row>
    <row r="229" spans="1:23">
      <c r="A229" s="29" t="s">
        <v>61</v>
      </c>
      <c r="B229" s="30" t="s">
        <v>299</v>
      </c>
      <c r="C229" s="30" t="s">
        <v>297</v>
      </c>
      <c r="D229" s="29" t="s">
        <v>301</v>
      </c>
      <c r="E229" s="29"/>
      <c r="F229" s="31">
        <v>305.91000000000003</v>
      </c>
      <c r="G229" s="31"/>
      <c r="H229" s="31">
        <f t="shared" si="36"/>
        <v>335.25</v>
      </c>
      <c r="I229" s="31">
        <f>H229-('incu-raw'!$G$647*2)</f>
        <v>335.25</v>
      </c>
      <c r="J229" s="33"/>
      <c r="K229" s="31">
        <f t="shared" si="27"/>
        <v>335.25</v>
      </c>
      <c r="L229" s="31" t="e">
        <f t="shared" si="32"/>
        <v>#DIV/0!</v>
      </c>
      <c r="M229" s="33"/>
      <c r="N229" s="32">
        <f t="shared" si="33"/>
        <v>0</v>
      </c>
      <c r="O229" s="32" t="e">
        <f t="shared" si="34"/>
        <v>#DIV/0!</v>
      </c>
      <c r="P229" s="32" t="e">
        <f t="shared" si="35"/>
        <v>#DIV/0!</v>
      </c>
      <c r="Q229" s="33"/>
      <c r="R229" s="33"/>
      <c r="S229" s="31">
        <f t="shared" si="29"/>
        <v>0</v>
      </c>
      <c r="T229" s="33"/>
      <c r="U229" s="31">
        <f t="shared" si="30"/>
        <v>0</v>
      </c>
      <c r="V229" s="31">
        <f t="shared" si="31"/>
        <v>0</v>
      </c>
      <c r="W229" s="31" t="e">
        <f t="shared" si="28"/>
        <v>#DIV/0!</v>
      </c>
    </row>
    <row r="230" spans="1:23">
      <c r="A230" s="29" t="s">
        <v>65</v>
      </c>
      <c r="B230" s="30" t="s">
        <v>296</v>
      </c>
      <c r="C230" s="30" t="s">
        <v>297</v>
      </c>
      <c r="D230" s="30" t="s">
        <v>298</v>
      </c>
      <c r="E230" s="30"/>
      <c r="F230" s="31">
        <v>29.34</v>
      </c>
      <c r="G230" s="31"/>
      <c r="H230" s="31">
        <f t="shared" si="36"/>
        <v>67.19</v>
      </c>
      <c r="I230" s="31">
        <f>H230-('incu-raw'!$G$647*2)</f>
        <v>67.19</v>
      </c>
      <c r="J230" s="31">
        <v>46.08</v>
      </c>
      <c r="K230" s="31">
        <f t="shared" si="27"/>
        <v>21.11</v>
      </c>
      <c r="L230" s="31">
        <f t="shared" si="32"/>
        <v>23.323860369609854</v>
      </c>
      <c r="M230" s="31">
        <v>10.130000000000001</v>
      </c>
      <c r="N230" s="32">
        <f t="shared" si="33"/>
        <v>0.1013</v>
      </c>
      <c r="O230" s="32">
        <f t="shared" si="34"/>
        <v>5.1274024640657077</v>
      </c>
      <c r="P230" s="32">
        <f t="shared" si="35"/>
        <v>5.1274024640657077E-2</v>
      </c>
      <c r="Q230" s="31">
        <v>1.99</v>
      </c>
      <c r="R230" s="31">
        <v>11.73</v>
      </c>
      <c r="S230" s="31">
        <f t="shared" si="29"/>
        <v>9.74</v>
      </c>
      <c r="T230" s="31">
        <v>6.92</v>
      </c>
      <c r="U230" s="31">
        <f t="shared" si="30"/>
        <v>4.93</v>
      </c>
      <c r="V230" s="31">
        <f t="shared" si="31"/>
        <v>4.8100000000000005</v>
      </c>
      <c r="W230" s="31">
        <f t="shared" si="28"/>
        <v>97.565922920892518</v>
      </c>
    </row>
    <row r="231" spans="1:23">
      <c r="A231" s="29" t="s">
        <v>65</v>
      </c>
      <c r="B231" s="30" t="s">
        <v>299</v>
      </c>
      <c r="C231" s="30" t="s">
        <v>297</v>
      </c>
      <c r="D231" s="30" t="s">
        <v>298</v>
      </c>
      <c r="E231" s="30"/>
      <c r="F231" s="31">
        <v>37.85</v>
      </c>
      <c r="G231" s="31"/>
      <c r="H231" s="31">
        <f t="shared" si="36"/>
        <v>310.82000000000005</v>
      </c>
      <c r="I231" s="31">
        <f>H231-('incu-raw'!$G$647*2)</f>
        <v>310.82000000000005</v>
      </c>
      <c r="J231" s="33"/>
      <c r="K231" s="31">
        <f t="shared" si="27"/>
        <v>310.82000000000005</v>
      </c>
      <c r="L231" s="31" t="e">
        <f t="shared" si="32"/>
        <v>#DIV/0!</v>
      </c>
      <c r="M231" s="33"/>
      <c r="N231" s="32">
        <f t="shared" si="33"/>
        <v>0</v>
      </c>
      <c r="O231" s="32" t="e">
        <f t="shared" si="34"/>
        <v>#DIV/0!</v>
      </c>
      <c r="P231" s="32" t="e">
        <f t="shared" si="35"/>
        <v>#DIV/0!</v>
      </c>
      <c r="Q231" s="33"/>
      <c r="R231" s="33"/>
      <c r="S231" s="31">
        <f t="shared" si="29"/>
        <v>0</v>
      </c>
      <c r="T231" s="33"/>
      <c r="U231" s="31">
        <f t="shared" si="30"/>
        <v>0</v>
      </c>
      <c r="V231" s="31">
        <f t="shared" si="31"/>
        <v>0</v>
      </c>
      <c r="W231" s="31" t="e">
        <f t="shared" si="28"/>
        <v>#DIV/0!</v>
      </c>
    </row>
    <row r="232" spans="1:23">
      <c r="A232" s="29" t="s">
        <v>65</v>
      </c>
      <c r="B232" s="29" t="s">
        <v>296</v>
      </c>
      <c r="C232" s="30" t="s">
        <v>297</v>
      </c>
      <c r="D232" s="29" t="s">
        <v>301</v>
      </c>
      <c r="E232" s="29"/>
      <c r="F232" s="31">
        <v>272.97000000000003</v>
      </c>
      <c r="G232" s="31"/>
      <c r="H232" s="31">
        <f t="shared" si="36"/>
        <v>483.84000000000003</v>
      </c>
      <c r="I232" s="31">
        <f>H232-('incu-raw'!$G$647*2)</f>
        <v>483.84000000000003</v>
      </c>
      <c r="J232" s="31">
        <v>336.35</v>
      </c>
      <c r="K232" s="31">
        <f t="shared" si="27"/>
        <v>147.49</v>
      </c>
      <c r="L232" s="31">
        <f t="shared" si="32"/>
        <v>263.85571553228624</v>
      </c>
      <c r="M232" s="31">
        <v>10.24</v>
      </c>
      <c r="N232" s="32">
        <f t="shared" si="33"/>
        <v>0.1024</v>
      </c>
      <c r="O232" s="32">
        <f t="shared" si="34"/>
        <v>8.0329493891797554</v>
      </c>
      <c r="P232" s="32">
        <f t="shared" si="35"/>
        <v>8.0329493891797554E-2</v>
      </c>
      <c r="Q232" s="31">
        <v>1.77</v>
      </c>
      <c r="R232" s="31">
        <v>13.23</v>
      </c>
      <c r="S232" s="31">
        <f t="shared" si="29"/>
        <v>11.46</v>
      </c>
      <c r="T232" s="31">
        <v>10.76</v>
      </c>
      <c r="U232" s="31">
        <f t="shared" si="30"/>
        <v>8.99</v>
      </c>
      <c r="V232" s="31">
        <f t="shared" si="31"/>
        <v>2.4700000000000006</v>
      </c>
      <c r="W232" s="31">
        <f t="shared" si="28"/>
        <v>27.474972191323698</v>
      </c>
    </row>
    <row r="233" spans="1:23">
      <c r="A233" s="29" t="s">
        <v>65</v>
      </c>
      <c r="B233" s="30" t="s">
        <v>299</v>
      </c>
      <c r="C233" s="30" t="s">
        <v>297</v>
      </c>
      <c r="D233" s="29" t="s">
        <v>301</v>
      </c>
      <c r="E233" s="29"/>
      <c r="F233" s="31">
        <v>210.87</v>
      </c>
      <c r="G233" s="31"/>
      <c r="H233" s="31">
        <f t="shared" si="36"/>
        <v>282.14999999999998</v>
      </c>
      <c r="I233" s="31">
        <f>H233-('incu-raw'!$G$647*2)</f>
        <v>282.14999999999998</v>
      </c>
      <c r="J233" s="33"/>
      <c r="K233" s="31">
        <f t="shared" si="27"/>
        <v>282.14999999999998</v>
      </c>
      <c r="L233" s="31" t="e">
        <f t="shared" si="32"/>
        <v>#DIV/0!</v>
      </c>
      <c r="M233" s="33"/>
      <c r="N233" s="32">
        <f t="shared" si="33"/>
        <v>0</v>
      </c>
      <c r="O233" s="32" t="e">
        <f t="shared" si="34"/>
        <v>#DIV/0!</v>
      </c>
      <c r="P233" s="32" t="e">
        <f t="shared" si="35"/>
        <v>#DIV/0!</v>
      </c>
      <c r="Q233" s="33"/>
      <c r="R233" s="33"/>
      <c r="S233" s="31">
        <f t="shared" si="29"/>
        <v>0</v>
      </c>
      <c r="T233" s="33"/>
      <c r="U233" s="31">
        <f t="shared" si="30"/>
        <v>0</v>
      </c>
      <c r="V233" s="31">
        <f t="shared" si="31"/>
        <v>0</v>
      </c>
      <c r="W233" s="31" t="e">
        <f t="shared" si="28"/>
        <v>#DIV/0!</v>
      </c>
    </row>
    <row r="234" spans="1:23">
      <c r="A234" s="29" t="s">
        <v>69</v>
      </c>
      <c r="B234" s="30" t="s">
        <v>296</v>
      </c>
      <c r="C234" s="30" t="s">
        <v>297</v>
      </c>
      <c r="D234" s="30" t="s">
        <v>298</v>
      </c>
      <c r="E234" s="30"/>
      <c r="F234" s="31">
        <v>71.28</v>
      </c>
      <c r="G234" s="31">
        <v>2.2400000000000002</v>
      </c>
      <c r="H234" s="31">
        <f t="shared" si="36"/>
        <v>101.35</v>
      </c>
      <c r="I234" s="31">
        <f>H234-('incu-raw'!$G$647*2)</f>
        <v>101.35</v>
      </c>
      <c r="J234" s="31">
        <v>82.58</v>
      </c>
      <c r="K234" s="31">
        <f t="shared" si="27"/>
        <v>18.769999999999996</v>
      </c>
      <c r="L234" s="31">
        <f t="shared" si="32"/>
        <v>48.361318897637794</v>
      </c>
      <c r="M234" s="31">
        <v>11.4</v>
      </c>
      <c r="N234" s="32">
        <f t="shared" si="33"/>
        <v>0.114</v>
      </c>
      <c r="O234" s="32">
        <f t="shared" si="34"/>
        <v>6.6761811023622046</v>
      </c>
      <c r="P234" s="32">
        <f t="shared" si="35"/>
        <v>6.6761811023622053E-2</v>
      </c>
      <c r="Q234" s="31">
        <v>2.06</v>
      </c>
      <c r="R234" s="31">
        <v>12.22</v>
      </c>
      <c r="S234" s="31">
        <f t="shared" si="29"/>
        <v>10.16</v>
      </c>
      <c r="T234" s="31">
        <v>8.01</v>
      </c>
      <c r="U234" s="31">
        <f t="shared" si="30"/>
        <v>5.9499999999999993</v>
      </c>
      <c r="V234" s="31">
        <f t="shared" si="31"/>
        <v>4.2100000000000009</v>
      </c>
      <c r="W234" s="31">
        <f t="shared" si="28"/>
        <v>70.756302521008436</v>
      </c>
    </row>
    <row r="235" spans="1:23">
      <c r="A235" s="29" t="s">
        <v>69</v>
      </c>
      <c r="B235" s="30" t="s">
        <v>299</v>
      </c>
      <c r="C235" s="30" t="s">
        <v>297</v>
      </c>
      <c r="D235" s="30" t="s">
        <v>298</v>
      </c>
      <c r="E235" s="30"/>
      <c r="F235" s="31">
        <v>30.07</v>
      </c>
      <c r="G235" s="31"/>
      <c r="H235" s="31">
        <f t="shared" si="36"/>
        <v>249.35</v>
      </c>
      <c r="I235" s="31">
        <f>H235-('incu-raw'!$G$647*2)</f>
        <v>249.35</v>
      </c>
      <c r="J235" s="33"/>
      <c r="K235" s="31">
        <f t="shared" si="27"/>
        <v>249.35</v>
      </c>
      <c r="L235" s="31" t="e">
        <f t="shared" si="32"/>
        <v>#DIV/0!</v>
      </c>
      <c r="M235" s="33"/>
      <c r="N235" s="32">
        <f t="shared" si="33"/>
        <v>0</v>
      </c>
      <c r="O235" s="32" t="e">
        <f t="shared" si="34"/>
        <v>#DIV/0!</v>
      </c>
      <c r="P235" s="32" t="e">
        <f t="shared" si="35"/>
        <v>#DIV/0!</v>
      </c>
      <c r="Q235" s="33"/>
      <c r="R235" s="33"/>
      <c r="S235" s="31">
        <f t="shared" si="29"/>
        <v>0</v>
      </c>
      <c r="T235" s="33"/>
      <c r="U235" s="31">
        <f t="shared" si="30"/>
        <v>0</v>
      </c>
      <c r="V235" s="31">
        <f t="shared" si="31"/>
        <v>0</v>
      </c>
      <c r="W235" s="31" t="e">
        <f t="shared" si="28"/>
        <v>#DIV/0!</v>
      </c>
    </row>
    <row r="236" spans="1:23">
      <c r="A236" s="29" t="s">
        <v>69</v>
      </c>
      <c r="B236" s="29" t="s">
        <v>296</v>
      </c>
      <c r="C236" s="30" t="s">
        <v>297</v>
      </c>
      <c r="D236" s="29" t="s">
        <v>301</v>
      </c>
      <c r="E236" s="29"/>
      <c r="F236" s="31">
        <v>219.28</v>
      </c>
      <c r="G236" s="31"/>
      <c r="H236" s="31">
        <f t="shared" si="36"/>
        <v>629.63</v>
      </c>
      <c r="I236" s="31">
        <f>H236-('incu-raw'!$G$647*2)</f>
        <v>629.63</v>
      </c>
      <c r="J236" s="31">
        <v>434.35</v>
      </c>
      <c r="K236" s="31">
        <f t="shared" si="27"/>
        <v>195.27999999999997</v>
      </c>
      <c r="L236" s="31">
        <f t="shared" si="32"/>
        <v>349.80835992342054</v>
      </c>
      <c r="M236" s="31">
        <v>10.59</v>
      </c>
      <c r="N236" s="32">
        <f t="shared" si="33"/>
        <v>0.10589999999999999</v>
      </c>
      <c r="O236" s="32">
        <f t="shared" si="34"/>
        <v>8.5287683471601774</v>
      </c>
      <c r="P236" s="32">
        <f t="shared" si="35"/>
        <v>8.5287683471601775E-2</v>
      </c>
      <c r="Q236" s="31">
        <v>1.83</v>
      </c>
      <c r="R236" s="31">
        <v>17.5</v>
      </c>
      <c r="S236" s="31">
        <f t="shared" si="29"/>
        <v>15.67</v>
      </c>
      <c r="T236" s="31">
        <v>14.45</v>
      </c>
      <c r="U236" s="31">
        <f t="shared" si="30"/>
        <v>12.62</v>
      </c>
      <c r="V236" s="31">
        <f t="shared" si="31"/>
        <v>3.0500000000000007</v>
      </c>
      <c r="W236" s="31">
        <f t="shared" si="28"/>
        <v>24.167987321711575</v>
      </c>
    </row>
    <row r="237" spans="1:23">
      <c r="A237" s="29" t="s">
        <v>69</v>
      </c>
      <c r="B237" s="30" t="s">
        <v>299</v>
      </c>
      <c r="C237" s="30" t="s">
        <v>297</v>
      </c>
      <c r="D237" s="29" t="s">
        <v>301</v>
      </c>
      <c r="E237" s="29"/>
      <c r="F237" s="31">
        <v>410.35</v>
      </c>
      <c r="G237" s="31"/>
      <c r="H237" s="31">
        <f t="shared" si="36"/>
        <v>440.70000000000005</v>
      </c>
      <c r="I237" s="31">
        <f>H237-('incu-raw'!$G$647*2)</f>
        <v>440.70000000000005</v>
      </c>
      <c r="J237" s="33"/>
      <c r="K237" s="31">
        <f t="shared" si="27"/>
        <v>440.70000000000005</v>
      </c>
      <c r="L237" s="31" t="e">
        <f t="shared" si="32"/>
        <v>#DIV/0!</v>
      </c>
      <c r="M237" s="33"/>
      <c r="N237" s="32">
        <f t="shared" si="33"/>
        <v>0</v>
      </c>
      <c r="O237" s="32" t="e">
        <f t="shared" si="34"/>
        <v>#DIV/0!</v>
      </c>
      <c r="P237" s="32" t="e">
        <f t="shared" si="35"/>
        <v>#DIV/0!</v>
      </c>
      <c r="Q237" s="33"/>
      <c r="R237" s="33"/>
      <c r="S237" s="31">
        <f t="shared" si="29"/>
        <v>0</v>
      </c>
      <c r="T237" s="33"/>
      <c r="U237" s="31">
        <f t="shared" si="30"/>
        <v>0</v>
      </c>
      <c r="V237" s="31">
        <f t="shared" si="31"/>
        <v>0</v>
      </c>
      <c r="W237" s="31" t="e">
        <f t="shared" si="28"/>
        <v>#DIV/0!</v>
      </c>
    </row>
    <row r="238" spans="1:23">
      <c r="A238" s="29" t="s">
        <v>73</v>
      </c>
      <c r="B238" s="30" t="s">
        <v>296</v>
      </c>
      <c r="C238" s="30" t="s">
        <v>297</v>
      </c>
      <c r="D238" s="30" t="s">
        <v>298</v>
      </c>
      <c r="E238" s="30"/>
      <c r="F238" s="31">
        <v>30.35</v>
      </c>
      <c r="G238" s="31"/>
      <c r="H238" s="31">
        <f t="shared" si="36"/>
        <v>91.800000000000011</v>
      </c>
      <c r="I238" s="31">
        <f>H238-('incu-raw'!$G$647*2)</f>
        <v>91.800000000000011</v>
      </c>
      <c r="J238" s="31">
        <v>63.6</v>
      </c>
      <c r="K238" s="31">
        <f t="shared" si="27"/>
        <v>28.20000000000001</v>
      </c>
      <c r="L238" s="31">
        <f t="shared" si="32"/>
        <v>28.568983957219249</v>
      </c>
      <c r="M238" s="31">
        <v>10.06</v>
      </c>
      <c r="N238" s="32">
        <f t="shared" si="33"/>
        <v>0.10060000000000001</v>
      </c>
      <c r="O238" s="32">
        <f t="shared" si="34"/>
        <v>4.5189304812834221</v>
      </c>
      <c r="P238" s="32">
        <f t="shared" si="35"/>
        <v>4.5189304812834223E-2</v>
      </c>
      <c r="Q238" s="31">
        <v>1.85</v>
      </c>
      <c r="R238" s="31">
        <v>11.2</v>
      </c>
      <c r="S238" s="31">
        <f t="shared" si="29"/>
        <v>9.35</v>
      </c>
      <c r="T238" s="31">
        <v>6.05</v>
      </c>
      <c r="U238" s="31">
        <f t="shared" si="30"/>
        <v>4.1999999999999993</v>
      </c>
      <c r="V238" s="31">
        <f t="shared" si="31"/>
        <v>5.15</v>
      </c>
      <c r="W238" s="31">
        <f t="shared" si="28"/>
        <v>122.61904761904765</v>
      </c>
    </row>
    <row r="239" spans="1:23">
      <c r="A239" s="29" t="s">
        <v>73</v>
      </c>
      <c r="B239" s="30" t="s">
        <v>299</v>
      </c>
      <c r="C239" s="30" t="s">
        <v>297</v>
      </c>
      <c r="D239" s="30" t="s">
        <v>298</v>
      </c>
      <c r="E239" s="30"/>
      <c r="F239" s="31">
        <v>61.45</v>
      </c>
      <c r="G239" s="31"/>
      <c r="H239" s="31">
        <f t="shared" si="36"/>
        <v>402.83</v>
      </c>
      <c r="I239" s="31">
        <f>H239-('incu-raw'!$G$647*2)</f>
        <v>402.83</v>
      </c>
      <c r="J239" s="33"/>
      <c r="K239" s="31">
        <f t="shared" si="27"/>
        <v>402.83</v>
      </c>
      <c r="L239" s="31" t="e">
        <f t="shared" si="32"/>
        <v>#DIV/0!</v>
      </c>
      <c r="M239" s="33"/>
      <c r="N239" s="32">
        <f t="shared" si="33"/>
        <v>0</v>
      </c>
      <c r="O239" s="32" t="e">
        <f t="shared" si="34"/>
        <v>#DIV/0!</v>
      </c>
      <c r="P239" s="32" t="e">
        <f t="shared" si="35"/>
        <v>#DIV/0!</v>
      </c>
      <c r="Q239" s="33"/>
      <c r="R239" s="33"/>
      <c r="S239" s="31">
        <f t="shared" si="29"/>
        <v>0</v>
      </c>
      <c r="T239" s="33"/>
      <c r="U239" s="31">
        <f t="shared" si="30"/>
        <v>0</v>
      </c>
      <c r="V239" s="31">
        <f t="shared" si="31"/>
        <v>0</v>
      </c>
      <c r="W239" s="31" t="e">
        <f t="shared" si="28"/>
        <v>#DIV/0!</v>
      </c>
    </row>
    <row r="240" spans="1:23">
      <c r="A240" s="29" t="s">
        <v>73</v>
      </c>
      <c r="B240" s="29" t="s">
        <v>296</v>
      </c>
      <c r="C240" s="30" t="s">
        <v>297</v>
      </c>
      <c r="D240" s="29" t="s">
        <v>301</v>
      </c>
      <c r="E240" s="29"/>
      <c r="F240" s="31">
        <v>341.38</v>
      </c>
      <c r="G240" s="31"/>
      <c r="H240" s="31">
        <f t="shared" si="36"/>
        <v>663.29</v>
      </c>
      <c r="I240" s="31">
        <f>H240-('incu-raw'!$G$647*2)</f>
        <v>663.29</v>
      </c>
      <c r="J240" s="31">
        <v>432.11</v>
      </c>
      <c r="K240" s="31">
        <f t="shared" si="27"/>
        <v>231.17999999999995</v>
      </c>
      <c r="L240" s="31">
        <f t="shared" si="32"/>
        <v>349.65070802427516</v>
      </c>
      <c r="M240" s="31">
        <v>10.68</v>
      </c>
      <c r="N240" s="32">
        <f t="shared" si="33"/>
        <v>0.10679999999999999</v>
      </c>
      <c r="O240" s="32">
        <f t="shared" si="34"/>
        <v>8.6419420094403243</v>
      </c>
      <c r="P240" s="32">
        <f t="shared" si="35"/>
        <v>8.6419420094403246E-2</v>
      </c>
      <c r="Q240" s="31">
        <v>1.87</v>
      </c>
      <c r="R240" s="31">
        <v>16.7</v>
      </c>
      <c r="S240" s="31">
        <f t="shared" si="29"/>
        <v>14.829999999999998</v>
      </c>
      <c r="T240" s="31">
        <v>13.87</v>
      </c>
      <c r="U240" s="31">
        <f t="shared" si="30"/>
        <v>12</v>
      </c>
      <c r="V240" s="31">
        <f t="shared" si="31"/>
        <v>2.8299999999999983</v>
      </c>
      <c r="W240" s="31">
        <f t="shared" si="28"/>
        <v>23.583333333333321</v>
      </c>
    </row>
    <row r="241" spans="1:23">
      <c r="A241" s="29" t="s">
        <v>73</v>
      </c>
      <c r="B241" s="30" t="s">
        <v>299</v>
      </c>
      <c r="C241" s="30" t="s">
        <v>297</v>
      </c>
      <c r="D241" s="29" t="s">
        <v>301</v>
      </c>
      <c r="E241" s="29"/>
      <c r="F241" s="31">
        <v>321.91000000000003</v>
      </c>
      <c r="G241" s="31"/>
      <c r="H241" s="31">
        <f t="shared" si="36"/>
        <v>369.24</v>
      </c>
      <c r="I241" s="31">
        <f>H241-('incu-raw'!$G$647*2)</f>
        <v>369.24</v>
      </c>
      <c r="J241" s="33"/>
      <c r="K241" s="31">
        <f t="shared" si="27"/>
        <v>369.24</v>
      </c>
      <c r="L241" s="31" t="e">
        <f t="shared" si="32"/>
        <v>#DIV/0!</v>
      </c>
      <c r="M241" s="33"/>
      <c r="N241" s="32">
        <f t="shared" si="33"/>
        <v>0</v>
      </c>
      <c r="O241" s="32" t="e">
        <f t="shared" si="34"/>
        <v>#DIV/0!</v>
      </c>
      <c r="P241" s="32" t="e">
        <f t="shared" si="35"/>
        <v>#DIV/0!</v>
      </c>
      <c r="Q241" s="33"/>
      <c r="R241" s="33"/>
      <c r="S241" s="31">
        <f t="shared" si="29"/>
        <v>0</v>
      </c>
      <c r="T241" s="33"/>
      <c r="U241" s="31">
        <f t="shared" si="30"/>
        <v>0</v>
      </c>
      <c r="V241" s="31">
        <f t="shared" si="31"/>
        <v>0</v>
      </c>
      <c r="W241" s="31" t="e">
        <f t="shared" si="28"/>
        <v>#DIV/0!</v>
      </c>
    </row>
    <row r="242" spans="1:23">
      <c r="A242" s="29" t="s">
        <v>95</v>
      </c>
      <c r="B242" s="30" t="s">
        <v>296</v>
      </c>
      <c r="C242" s="30" t="s">
        <v>297</v>
      </c>
      <c r="D242" s="30" t="s">
        <v>298</v>
      </c>
      <c r="E242" s="30"/>
      <c r="F242" s="31">
        <v>47.33</v>
      </c>
      <c r="G242" s="31">
        <v>2.31</v>
      </c>
      <c r="H242" s="31">
        <f t="shared" si="36"/>
        <v>81.97</v>
      </c>
      <c r="I242" s="31">
        <f>H242-('incu-raw'!$G$647*2)</f>
        <v>81.97</v>
      </c>
      <c r="J242" s="31">
        <v>58</v>
      </c>
      <c r="K242" s="31">
        <f t="shared" si="27"/>
        <v>23.97</v>
      </c>
      <c r="L242" s="31">
        <f t="shared" si="32"/>
        <v>34.498141263940518</v>
      </c>
      <c r="M242" s="34">
        <v>10.039999999999999</v>
      </c>
      <c r="N242" s="32">
        <f t="shared" si="33"/>
        <v>0.10039999999999999</v>
      </c>
      <c r="O242" s="32">
        <f t="shared" si="34"/>
        <v>5.9717472118959094</v>
      </c>
      <c r="P242" s="32">
        <f t="shared" si="35"/>
        <v>5.9717472118959093E-2</v>
      </c>
      <c r="Q242" s="34">
        <v>1.88</v>
      </c>
      <c r="R242" s="34">
        <v>9.9499999999999993</v>
      </c>
      <c r="S242" s="31">
        <f t="shared" si="29"/>
        <v>8.07</v>
      </c>
      <c r="T242" s="34">
        <v>6.68</v>
      </c>
      <c r="U242" s="31">
        <f t="shared" si="30"/>
        <v>4.8</v>
      </c>
      <c r="V242" s="31">
        <f t="shared" si="31"/>
        <v>3.2700000000000005</v>
      </c>
      <c r="W242" s="31">
        <f t="shared" si="28"/>
        <v>68.125000000000014</v>
      </c>
    </row>
    <row r="243" spans="1:23">
      <c r="A243" s="29" t="s">
        <v>95</v>
      </c>
      <c r="B243" s="30" t="s">
        <v>299</v>
      </c>
      <c r="C243" s="30" t="s">
        <v>297</v>
      </c>
      <c r="D243" s="30" t="s">
        <v>298</v>
      </c>
      <c r="E243" s="30"/>
      <c r="F243" s="31">
        <v>34.64</v>
      </c>
      <c r="G243" s="31"/>
      <c r="H243" s="31">
        <f t="shared" si="36"/>
        <v>277.79000000000002</v>
      </c>
      <c r="I243" s="31">
        <f>H243-('incu-raw'!$G$647*2)</f>
        <v>277.79000000000002</v>
      </c>
      <c r="J243" s="33"/>
      <c r="K243" s="31">
        <f t="shared" si="27"/>
        <v>277.79000000000002</v>
      </c>
      <c r="L243" s="31" t="e">
        <f t="shared" si="32"/>
        <v>#DIV/0!</v>
      </c>
      <c r="M243" s="33"/>
      <c r="N243" s="32">
        <f t="shared" si="33"/>
        <v>0</v>
      </c>
      <c r="O243" s="32" t="e">
        <f t="shared" si="34"/>
        <v>#DIV/0!</v>
      </c>
      <c r="P243" s="32" t="e">
        <f t="shared" si="35"/>
        <v>#DIV/0!</v>
      </c>
      <c r="Q243" s="33"/>
      <c r="R243" s="33"/>
      <c r="S243" s="31">
        <f t="shared" si="29"/>
        <v>0</v>
      </c>
      <c r="T243" s="33"/>
      <c r="U243" s="31">
        <f t="shared" si="30"/>
        <v>0</v>
      </c>
      <c r="V243" s="31">
        <f t="shared" si="31"/>
        <v>0</v>
      </c>
      <c r="W243" s="31" t="e">
        <f t="shared" si="28"/>
        <v>#DIV/0!</v>
      </c>
    </row>
    <row r="244" spans="1:23">
      <c r="A244" s="29" t="s">
        <v>95</v>
      </c>
      <c r="B244" s="29" t="s">
        <v>296</v>
      </c>
      <c r="C244" s="30" t="s">
        <v>297</v>
      </c>
      <c r="D244" s="29" t="s">
        <v>301</v>
      </c>
      <c r="E244" s="29"/>
      <c r="F244" s="31">
        <v>243.15</v>
      </c>
      <c r="G244" s="31">
        <v>2.2799999999999998</v>
      </c>
      <c r="H244" s="31">
        <f t="shared" si="36"/>
        <v>480.71000000000004</v>
      </c>
      <c r="I244" s="31">
        <f>H244-('incu-raw'!$G$647*2)</f>
        <v>480.71000000000004</v>
      </c>
      <c r="J244" s="34">
        <v>355.8</v>
      </c>
      <c r="K244" s="31">
        <f t="shared" si="27"/>
        <v>124.91000000000003</v>
      </c>
      <c r="L244" s="31">
        <f t="shared" si="32"/>
        <v>284.43313953488371</v>
      </c>
      <c r="M244" s="31">
        <v>10.039999999999999</v>
      </c>
      <c r="N244" s="32">
        <f t="shared" si="33"/>
        <v>0.10039999999999999</v>
      </c>
      <c r="O244" s="32">
        <f t="shared" si="34"/>
        <v>8.0261627906976738</v>
      </c>
      <c r="P244" s="32">
        <f t="shared" si="35"/>
        <v>8.0261627906976732E-2</v>
      </c>
      <c r="Q244" s="31">
        <v>1.86</v>
      </c>
      <c r="R244" s="31">
        <v>15.62</v>
      </c>
      <c r="S244" s="31">
        <f t="shared" si="29"/>
        <v>13.76</v>
      </c>
      <c r="T244" s="31">
        <v>12.86</v>
      </c>
      <c r="U244" s="31">
        <f t="shared" si="30"/>
        <v>11</v>
      </c>
      <c r="V244" s="31">
        <f t="shared" si="31"/>
        <v>2.76</v>
      </c>
      <c r="W244" s="31">
        <f t="shared" si="28"/>
        <v>25.09090909090909</v>
      </c>
    </row>
    <row r="245" spans="1:23">
      <c r="A245" s="29" t="s">
        <v>95</v>
      </c>
      <c r="B245" s="30" t="s">
        <v>299</v>
      </c>
      <c r="C245" s="30" t="s">
        <v>297</v>
      </c>
      <c r="D245" s="29" t="s">
        <v>301</v>
      </c>
      <c r="E245" s="29"/>
      <c r="F245" s="31">
        <v>237.56</v>
      </c>
      <c r="G245" s="31"/>
      <c r="H245" s="31">
        <f t="shared" si="36"/>
        <v>268.10000000000002</v>
      </c>
      <c r="I245" s="31">
        <f>H245-('incu-raw'!$G$647*2)</f>
        <v>268.10000000000002</v>
      </c>
      <c r="J245" s="33"/>
      <c r="K245" s="31">
        <f t="shared" si="27"/>
        <v>268.10000000000002</v>
      </c>
      <c r="L245" s="31" t="e">
        <f t="shared" si="32"/>
        <v>#DIV/0!</v>
      </c>
      <c r="M245" s="33"/>
      <c r="N245" s="32">
        <f t="shared" si="33"/>
        <v>0</v>
      </c>
      <c r="O245" s="32" t="e">
        <f t="shared" si="34"/>
        <v>#DIV/0!</v>
      </c>
      <c r="P245" s="32" t="e">
        <f t="shared" si="35"/>
        <v>#DIV/0!</v>
      </c>
      <c r="Q245" s="33"/>
      <c r="R245" s="33"/>
      <c r="S245" s="31">
        <f t="shared" si="29"/>
        <v>0</v>
      </c>
      <c r="T245" s="33"/>
      <c r="U245" s="31">
        <f t="shared" si="30"/>
        <v>0</v>
      </c>
      <c r="V245" s="31">
        <f t="shared" si="31"/>
        <v>0</v>
      </c>
      <c r="W245" s="31" t="e">
        <f t="shared" si="28"/>
        <v>#DIV/0!</v>
      </c>
    </row>
    <row r="246" spans="1:23">
      <c r="A246" s="29" t="s">
        <v>99</v>
      </c>
      <c r="B246" s="30" t="s">
        <v>296</v>
      </c>
      <c r="C246" s="30" t="s">
        <v>297</v>
      </c>
      <c r="D246" s="30" t="s">
        <v>298</v>
      </c>
      <c r="E246" s="30"/>
      <c r="F246" s="31">
        <v>30.54</v>
      </c>
      <c r="G246" s="31">
        <v>2.31</v>
      </c>
      <c r="H246" s="31">
        <f t="shared" si="36"/>
        <v>102.1</v>
      </c>
      <c r="I246" s="31">
        <f>H246-('incu-raw'!$G$647*2)</f>
        <v>102.1</v>
      </c>
      <c r="J246" s="31">
        <v>73.930000000000007</v>
      </c>
      <c r="K246" s="31">
        <f t="shared" si="27"/>
        <v>28.169999999999987</v>
      </c>
      <c r="L246" s="31">
        <f t="shared" si="32"/>
        <v>46.075808903365903</v>
      </c>
      <c r="M246" s="31">
        <v>10.130000000000001</v>
      </c>
      <c r="N246" s="32">
        <f t="shared" si="33"/>
        <v>0.1013</v>
      </c>
      <c r="O246" s="32">
        <f t="shared" si="34"/>
        <v>6.3133767643865362</v>
      </c>
      <c r="P246" s="32">
        <f t="shared" si="35"/>
        <v>6.3133767643865357E-2</v>
      </c>
      <c r="Q246" s="31">
        <v>1.92</v>
      </c>
      <c r="R246" s="31">
        <v>11.13</v>
      </c>
      <c r="S246" s="31">
        <f t="shared" si="29"/>
        <v>9.2100000000000009</v>
      </c>
      <c r="T246" s="31">
        <v>7.66</v>
      </c>
      <c r="U246" s="31">
        <f t="shared" si="30"/>
        <v>5.74</v>
      </c>
      <c r="V246" s="31">
        <f t="shared" si="31"/>
        <v>3.4700000000000006</v>
      </c>
      <c r="W246" s="31">
        <f t="shared" si="28"/>
        <v>60.452961672473883</v>
      </c>
    </row>
    <row r="247" spans="1:23">
      <c r="A247" s="29" t="s">
        <v>99</v>
      </c>
      <c r="B247" s="30" t="s">
        <v>299</v>
      </c>
      <c r="C247" s="30" t="s">
        <v>297</v>
      </c>
      <c r="D247" s="30" t="s">
        <v>298</v>
      </c>
      <c r="E247" s="30"/>
      <c r="F247" s="31">
        <v>71.56</v>
      </c>
      <c r="G247" s="31"/>
      <c r="H247" s="31">
        <f t="shared" si="36"/>
        <v>463.55</v>
      </c>
      <c r="I247" s="31">
        <f>H247-('incu-raw'!$G$647*2)</f>
        <v>463.55</v>
      </c>
      <c r="J247" s="33"/>
      <c r="K247" s="31">
        <f t="shared" si="27"/>
        <v>463.55</v>
      </c>
      <c r="L247" s="31" t="e">
        <f t="shared" si="32"/>
        <v>#DIV/0!</v>
      </c>
      <c r="M247" s="33"/>
      <c r="N247" s="32">
        <f t="shared" si="33"/>
        <v>0</v>
      </c>
      <c r="O247" s="32" t="e">
        <f t="shared" si="34"/>
        <v>#DIV/0!</v>
      </c>
      <c r="P247" s="32" t="e">
        <f t="shared" si="35"/>
        <v>#DIV/0!</v>
      </c>
      <c r="Q247" s="33"/>
      <c r="R247" s="33"/>
      <c r="S247" s="31">
        <f t="shared" si="29"/>
        <v>0</v>
      </c>
      <c r="T247" s="33"/>
      <c r="U247" s="31">
        <f t="shared" si="30"/>
        <v>0</v>
      </c>
      <c r="V247" s="31">
        <f t="shared" si="31"/>
        <v>0</v>
      </c>
      <c r="W247" s="31" t="e">
        <f t="shared" si="28"/>
        <v>#DIV/0!</v>
      </c>
    </row>
    <row r="248" spans="1:23">
      <c r="A248" s="29" t="s">
        <v>99</v>
      </c>
      <c r="B248" s="29" t="s">
        <v>296</v>
      </c>
      <c r="C248" s="30" t="s">
        <v>297</v>
      </c>
      <c r="D248" s="29" t="s">
        <v>301</v>
      </c>
      <c r="E248" s="29"/>
      <c r="F248" s="31">
        <v>391.99</v>
      </c>
      <c r="G248" s="31">
        <v>2.2999999999999998</v>
      </c>
      <c r="H248" s="31">
        <f t="shared" si="36"/>
        <v>703.55</v>
      </c>
      <c r="I248" s="31">
        <f>H248-('incu-raw'!$G$647*2)</f>
        <v>703.55</v>
      </c>
      <c r="J248" s="31">
        <v>473.95</v>
      </c>
      <c r="K248" s="31">
        <f t="shared" si="27"/>
        <v>229.59999999999997</v>
      </c>
      <c r="L248" s="31">
        <f t="shared" si="32"/>
        <v>379.4576138147566</v>
      </c>
      <c r="M248" s="31">
        <v>10.58</v>
      </c>
      <c r="N248" s="32">
        <f t="shared" si="33"/>
        <v>0.10580000000000001</v>
      </c>
      <c r="O248" s="32">
        <f t="shared" si="34"/>
        <v>8.4706436420722131</v>
      </c>
      <c r="P248" s="32">
        <f t="shared" si="35"/>
        <v>8.4706436420722134E-2</v>
      </c>
      <c r="Q248" s="31">
        <v>1.91</v>
      </c>
      <c r="R248" s="31">
        <v>14.65</v>
      </c>
      <c r="S248" s="31">
        <f t="shared" si="29"/>
        <v>12.74</v>
      </c>
      <c r="T248" s="31">
        <v>12.11</v>
      </c>
      <c r="U248" s="31">
        <f t="shared" si="30"/>
        <v>10.199999999999999</v>
      </c>
      <c r="V248" s="31">
        <f t="shared" si="31"/>
        <v>2.5400000000000009</v>
      </c>
      <c r="W248" s="31">
        <f t="shared" si="28"/>
        <v>24.901960784313736</v>
      </c>
    </row>
    <row r="249" spans="1:23">
      <c r="A249" s="29" t="s">
        <v>99</v>
      </c>
      <c r="B249" s="30" t="s">
        <v>299</v>
      </c>
      <c r="C249" s="30" t="s">
        <v>297</v>
      </c>
      <c r="D249" s="29" t="s">
        <v>301</v>
      </c>
      <c r="E249" s="29"/>
      <c r="F249" s="31">
        <v>311.56</v>
      </c>
      <c r="G249" s="31"/>
      <c r="H249" s="31">
        <f t="shared" si="36"/>
        <v>379.28</v>
      </c>
      <c r="I249" s="31">
        <f>H249-('incu-raw'!$G$647*2)</f>
        <v>379.28</v>
      </c>
      <c r="J249" s="33"/>
      <c r="K249" s="31">
        <f t="shared" si="27"/>
        <v>379.28</v>
      </c>
      <c r="L249" s="31" t="e">
        <f t="shared" si="32"/>
        <v>#DIV/0!</v>
      </c>
      <c r="M249" s="33"/>
      <c r="N249" s="32">
        <f t="shared" si="33"/>
        <v>0</v>
      </c>
      <c r="O249" s="32" t="e">
        <f t="shared" si="34"/>
        <v>#DIV/0!</v>
      </c>
      <c r="P249" s="32" t="e">
        <f t="shared" si="35"/>
        <v>#DIV/0!</v>
      </c>
      <c r="Q249" s="33"/>
      <c r="R249" s="33"/>
      <c r="S249" s="31">
        <f t="shared" si="29"/>
        <v>0</v>
      </c>
      <c r="T249" s="33"/>
      <c r="U249" s="31">
        <f t="shared" si="30"/>
        <v>0</v>
      </c>
      <c r="V249" s="31">
        <f t="shared" si="31"/>
        <v>0</v>
      </c>
      <c r="W249" s="31" t="e">
        <f t="shared" si="28"/>
        <v>#DIV/0!</v>
      </c>
    </row>
    <row r="250" spans="1:23">
      <c r="A250" s="29" t="s">
        <v>103</v>
      </c>
      <c r="B250" s="30" t="s">
        <v>296</v>
      </c>
      <c r="C250" s="30" t="s">
        <v>297</v>
      </c>
      <c r="D250" s="30" t="s">
        <v>298</v>
      </c>
      <c r="E250" s="30"/>
      <c r="F250" s="31">
        <v>67.72</v>
      </c>
      <c r="G250" s="31">
        <v>2.2999999999999998</v>
      </c>
      <c r="H250" s="31">
        <f t="shared" si="36"/>
        <v>146.16</v>
      </c>
      <c r="I250" s="31">
        <f>H250-('incu-raw'!$G$647*2)</f>
        <v>146.16</v>
      </c>
      <c r="J250" s="31">
        <v>94.54</v>
      </c>
      <c r="K250" s="31">
        <f t="shared" si="27"/>
        <v>51.61999999999999</v>
      </c>
      <c r="L250" s="31">
        <f t="shared" si="32"/>
        <v>36.42489835430785</v>
      </c>
      <c r="M250" s="31">
        <v>10.28</v>
      </c>
      <c r="N250" s="32">
        <f t="shared" si="33"/>
        <v>0.10279999999999999</v>
      </c>
      <c r="O250" s="32">
        <f t="shared" si="34"/>
        <v>3.9607357212003875</v>
      </c>
      <c r="P250" s="32">
        <f t="shared" si="35"/>
        <v>3.9607357212003876E-2</v>
      </c>
      <c r="Q250" s="31">
        <v>1.97</v>
      </c>
      <c r="R250" s="31">
        <v>12.3</v>
      </c>
      <c r="S250" s="31">
        <f t="shared" si="29"/>
        <v>10.33</v>
      </c>
      <c r="T250" s="31">
        <v>5.95</v>
      </c>
      <c r="U250" s="31">
        <f t="shared" si="30"/>
        <v>3.9800000000000004</v>
      </c>
      <c r="V250" s="31">
        <f t="shared" si="31"/>
        <v>6.35</v>
      </c>
      <c r="W250" s="31">
        <f t="shared" si="28"/>
        <v>159.54773869346729</v>
      </c>
    </row>
    <row r="251" spans="1:23">
      <c r="A251" s="29" t="s">
        <v>103</v>
      </c>
      <c r="B251" s="30" t="s">
        <v>299</v>
      </c>
      <c r="C251" s="30" t="s">
        <v>297</v>
      </c>
      <c r="D251" s="30" t="s">
        <v>298</v>
      </c>
      <c r="E251" s="30"/>
      <c r="F251" s="31">
        <v>78.44</v>
      </c>
      <c r="G251" s="31"/>
      <c r="H251" s="31">
        <f t="shared" si="36"/>
        <v>366.16</v>
      </c>
      <c r="I251" s="31">
        <f>H251-('incu-raw'!$G$647*2)</f>
        <v>366.16</v>
      </c>
      <c r="J251" s="33"/>
      <c r="K251" s="31">
        <f t="shared" si="27"/>
        <v>366.16</v>
      </c>
      <c r="L251" s="31" t="e">
        <f t="shared" si="32"/>
        <v>#DIV/0!</v>
      </c>
      <c r="M251" s="33"/>
      <c r="N251" s="32">
        <f t="shared" si="33"/>
        <v>0</v>
      </c>
      <c r="O251" s="32" t="e">
        <f t="shared" si="34"/>
        <v>#DIV/0!</v>
      </c>
      <c r="P251" s="32" t="e">
        <f t="shared" si="35"/>
        <v>#DIV/0!</v>
      </c>
      <c r="Q251" s="33"/>
      <c r="R251" s="33"/>
      <c r="S251" s="31">
        <f t="shared" si="29"/>
        <v>0</v>
      </c>
      <c r="T251" s="33"/>
      <c r="U251" s="31">
        <f t="shared" si="30"/>
        <v>0</v>
      </c>
      <c r="V251" s="31">
        <f t="shared" si="31"/>
        <v>0</v>
      </c>
      <c r="W251" s="31" t="e">
        <f t="shared" si="28"/>
        <v>#DIV/0!</v>
      </c>
    </row>
    <row r="252" spans="1:23">
      <c r="A252" s="29" t="s">
        <v>103</v>
      </c>
      <c r="B252" s="29" t="s">
        <v>296</v>
      </c>
      <c r="C252" s="30" t="s">
        <v>297</v>
      </c>
      <c r="D252" s="29" t="s">
        <v>301</v>
      </c>
      <c r="E252" s="29"/>
      <c r="F252" s="31">
        <v>287.72000000000003</v>
      </c>
      <c r="G252" s="31"/>
      <c r="H252" s="31">
        <f t="shared" si="36"/>
        <v>624.80999999999995</v>
      </c>
      <c r="I252" s="31">
        <f>H252-('incu-raw'!$G$647*2)</f>
        <v>624.80999999999995</v>
      </c>
      <c r="J252" s="31">
        <v>432.91</v>
      </c>
      <c r="K252" s="31">
        <f t="shared" si="27"/>
        <v>191.89999999999992</v>
      </c>
      <c r="L252" s="31">
        <f t="shared" si="32"/>
        <v>363.47371863799282</v>
      </c>
      <c r="M252" s="31">
        <v>10.199999999999999</v>
      </c>
      <c r="N252" s="32">
        <f t="shared" si="33"/>
        <v>0.10199999999999999</v>
      </c>
      <c r="O252" s="32">
        <f t="shared" si="34"/>
        <v>8.5639784946236546</v>
      </c>
      <c r="P252" s="32">
        <f t="shared" si="35"/>
        <v>8.5639784946236544E-2</v>
      </c>
      <c r="Q252" s="31">
        <v>1.8</v>
      </c>
      <c r="R252" s="31">
        <v>12.96</v>
      </c>
      <c r="S252" s="31">
        <f t="shared" si="29"/>
        <v>11.16</v>
      </c>
      <c r="T252" s="31">
        <v>11.17</v>
      </c>
      <c r="U252" s="31">
        <f t="shared" si="30"/>
        <v>9.3699999999999992</v>
      </c>
      <c r="V252" s="31">
        <f t="shared" si="31"/>
        <v>1.7900000000000009</v>
      </c>
      <c r="W252" s="31">
        <f t="shared" si="28"/>
        <v>19.103521878335123</v>
      </c>
    </row>
    <row r="253" spans="1:23">
      <c r="A253" s="29" t="s">
        <v>103</v>
      </c>
      <c r="B253" s="30" t="s">
        <v>299</v>
      </c>
      <c r="C253" s="30" t="s">
        <v>297</v>
      </c>
      <c r="D253" s="29" t="s">
        <v>301</v>
      </c>
      <c r="E253" s="29"/>
      <c r="F253" s="31">
        <v>337.09</v>
      </c>
      <c r="G253" s="31"/>
      <c r="H253" s="31">
        <f t="shared" si="36"/>
        <v>403.02</v>
      </c>
      <c r="I253" s="31">
        <f>H253-('incu-raw'!$G$647*2)</f>
        <v>403.02</v>
      </c>
      <c r="J253" s="33"/>
      <c r="K253" s="31">
        <f t="shared" si="27"/>
        <v>403.02</v>
      </c>
      <c r="L253" s="31" t="e">
        <f t="shared" si="32"/>
        <v>#DIV/0!</v>
      </c>
      <c r="M253" s="33"/>
      <c r="N253" s="32">
        <f t="shared" si="33"/>
        <v>0</v>
      </c>
      <c r="O253" s="32" t="e">
        <f t="shared" si="34"/>
        <v>#DIV/0!</v>
      </c>
      <c r="P253" s="32" t="e">
        <f t="shared" si="35"/>
        <v>#DIV/0!</v>
      </c>
      <c r="Q253" s="33"/>
      <c r="R253" s="33"/>
      <c r="S253" s="31">
        <f t="shared" si="29"/>
        <v>0</v>
      </c>
      <c r="T253" s="33"/>
      <c r="U253" s="31">
        <f t="shared" si="30"/>
        <v>0</v>
      </c>
      <c r="V253" s="31">
        <f t="shared" si="31"/>
        <v>0</v>
      </c>
      <c r="W253" s="31" t="e">
        <f t="shared" si="28"/>
        <v>#DIV/0!</v>
      </c>
    </row>
    <row r="254" spans="1:23">
      <c r="A254" s="29" t="s">
        <v>107</v>
      </c>
      <c r="B254" s="30" t="s">
        <v>296</v>
      </c>
      <c r="C254" s="30" t="s">
        <v>297</v>
      </c>
      <c r="D254" s="30" t="s">
        <v>298</v>
      </c>
      <c r="E254" s="30"/>
      <c r="F254" s="31">
        <v>65.930000000000007</v>
      </c>
      <c r="G254" s="31"/>
      <c r="H254" s="31">
        <f t="shared" ref="H254:H288" si="37">F254+F255</f>
        <v>108.38000000000001</v>
      </c>
      <c r="I254" s="31">
        <f>H254-('incu-raw'!$G$647*2)</f>
        <v>108.38000000000001</v>
      </c>
      <c r="J254" s="31">
        <v>84.51</v>
      </c>
      <c r="K254" s="31">
        <f t="shared" si="27"/>
        <v>23.870000000000005</v>
      </c>
      <c r="L254" s="31">
        <f t="shared" si="32"/>
        <v>47.853907134767844</v>
      </c>
      <c r="M254" s="31">
        <v>10.01</v>
      </c>
      <c r="N254" s="32">
        <f t="shared" si="33"/>
        <v>0.10009999999999999</v>
      </c>
      <c r="O254" s="32">
        <f t="shared" si="34"/>
        <v>5.6681766704416763</v>
      </c>
      <c r="P254" s="32">
        <f t="shared" si="35"/>
        <v>5.6681766704416763E-2</v>
      </c>
      <c r="Q254" s="31">
        <v>1.97</v>
      </c>
      <c r="R254" s="31">
        <v>10.8</v>
      </c>
      <c r="S254" s="31">
        <f t="shared" si="29"/>
        <v>8.83</v>
      </c>
      <c r="T254" s="31">
        <v>6.97</v>
      </c>
      <c r="U254" s="31">
        <f t="shared" si="30"/>
        <v>5</v>
      </c>
      <c r="V254" s="31">
        <f t="shared" si="31"/>
        <v>3.83</v>
      </c>
      <c r="W254" s="31">
        <f t="shared" si="28"/>
        <v>76.599999999999994</v>
      </c>
    </row>
    <row r="255" spans="1:23">
      <c r="A255" s="29" t="s">
        <v>107</v>
      </c>
      <c r="B255" s="30" t="s">
        <v>299</v>
      </c>
      <c r="C255" s="30" t="s">
        <v>297</v>
      </c>
      <c r="D255" s="30" t="s">
        <v>298</v>
      </c>
      <c r="E255" s="30"/>
      <c r="F255" s="31">
        <v>42.45</v>
      </c>
      <c r="G255" s="31"/>
      <c r="H255" s="31">
        <f t="shared" si="37"/>
        <v>310.21999999999997</v>
      </c>
      <c r="I255" s="31">
        <f>H255-('incu-raw'!$G$647*2)</f>
        <v>310.21999999999997</v>
      </c>
      <c r="J255" s="33"/>
      <c r="K255" s="31">
        <f t="shared" si="27"/>
        <v>310.21999999999997</v>
      </c>
      <c r="L255" s="31" t="e">
        <f t="shared" si="32"/>
        <v>#DIV/0!</v>
      </c>
      <c r="M255" s="33"/>
      <c r="N255" s="32">
        <f t="shared" si="33"/>
        <v>0</v>
      </c>
      <c r="O255" s="32" t="e">
        <f t="shared" si="34"/>
        <v>#DIV/0!</v>
      </c>
      <c r="P255" s="32" t="e">
        <f t="shared" si="35"/>
        <v>#DIV/0!</v>
      </c>
      <c r="Q255" s="33"/>
      <c r="R255" s="33"/>
      <c r="S255" s="31">
        <f t="shared" si="29"/>
        <v>0</v>
      </c>
      <c r="T255" s="33"/>
      <c r="U255" s="31">
        <f t="shared" si="30"/>
        <v>0</v>
      </c>
      <c r="V255" s="31">
        <f t="shared" si="31"/>
        <v>0</v>
      </c>
      <c r="W255" s="31" t="e">
        <f t="shared" si="28"/>
        <v>#DIV/0!</v>
      </c>
    </row>
    <row r="256" spans="1:23">
      <c r="A256" s="29" t="s">
        <v>107</v>
      </c>
      <c r="B256" s="29" t="s">
        <v>296</v>
      </c>
      <c r="C256" s="30" t="s">
        <v>297</v>
      </c>
      <c r="D256" s="29" t="s">
        <v>301</v>
      </c>
      <c r="E256" s="29"/>
      <c r="F256" s="31">
        <v>267.77</v>
      </c>
      <c r="G256" s="31">
        <v>2.27</v>
      </c>
      <c r="H256" s="31">
        <f t="shared" si="37"/>
        <v>512.33999999999992</v>
      </c>
      <c r="I256" s="31">
        <f>H256-('incu-raw'!$G$647*2)</f>
        <v>512.33999999999992</v>
      </c>
      <c r="J256" s="31">
        <v>365.43</v>
      </c>
      <c r="K256" s="31">
        <f t="shared" si="27"/>
        <v>146.90999999999991</v>
      </c>
      <c r="L256" s="31">
        <f t="shared" si="32"/>
        <v>292.11489028213163</v>
      </c>
      <c r="M256" s="31">
        <v>10.5</v>
      </c>
      <c r="N256" s="32">
        <f t="shared" si="33"/>
        <v>0.105</v>
      </c>
      <c r="O256" s="32">
        <f t="shared" si="34"/>
        <v>8.3934169278996862</v>
      </c>
      <c r="P256" s="32">
        <f t="shared" si="35"/>
        <v>8.3934169278996856E-2</v>
      </c>
      <c r="Q256" s="31">
        <v>1.87</v>
      </c>
      <c r="R256" s="31">
        <v>11.44</v>
      </c>
      <c r="S256" s="31">
        <f t="shared" si="29"/>
        <v>9.57</v>
      </c>
      <c r="T256" s="31">
        <v>9.52</v>
      </c>
      <c r="U256" s="31">
        <f t="shared" si="30"/>
        <v>7.6499999999999995</v>
      </c>
      <c r="V256" s="31">
        <f t="shared" si="31"/>
        <v>1.9200000000000008</v>
      </c>
      <c r="W256" s="31">
        <f t="shared" si="28"/>
        <v>25.098039215686285</v>
      </c>
    </row>
    <row r="257" spans="1:23">
      <c r="A257" s="29" t="s">
        <v>107</v>
      </c>
      <c r="B257" s="30" t="s">
        <v>299</v>
      </c>
      <c r="C257" s="30" t="s">
        <v>297</v>
      </c>
      <c r="D257" s="29" t="s">
        <v>301</v>
      </c>
      <c r="E257" s="29"/>
      <c r="F257" s="31">
        <v>244.57</v>
      </c>
      <c r="G257" s="31"/>
      <c r="H257" s="31">
        <f t="shared" si="37"/>
        <v>333.15999999999997</v>
      </c>
      <c r="I257" s="31">
        <f>H257-('incu-raw'!$G$647*2)</f>
        <v>333.15999999999997</v>
      </c>
      <c r="J257" s="33"/>
      <c r="K257" s="31">
        <f t="shared" si="27"/>
        <v>333.15999999999997</v>
      </c>
      <c r="L257" s="31" t="e">
        <f t="shared" si="32"/>
        <v>#DIV/0!</v>
      </c>
      <c r="M257" s="33"/>
      <c r="N257" s="32">
        <f t="shared" si="33"/>
        <v>0</v>
      </c>
      <c r="O257" s="32" t="e">
        <f t="shared" si="34"/>
        <v>#DIV/0!</v>
      </c>
      <c r="P257" s="32" t="e">
        <f t="shared" si="35"/>
        <v>#DIV/0!</v>
      </c>
      <c r="Q257" s="33"/>
      <c r="R257" s="33"/>
      <c r="S257" s="31">
        <f t="shared" si="29"/>
        <v>0</v>
      </c>
      <c r="T257" s="33"/>
      <c r="U257" s="31">
        <f t="shared" si="30"/>
        <v>0</v>
      </c>
      <c r="V257" s="31">
        <f t="shared" si="31"/>
        <v>0</v>
      </c>
      <c r="W257" s="31" t="e">
        <f t="shared" si="28"/>
        <v>#DIV/0!</v>
      </c>
    </row>
    <row r="258" spans="1:23">
      <c r="A258" s="29" t="s">
        <v>111</v>
      </c>
      <c r="B258" s="30" t="s">
        <v>296</v>
      </c>
      <c r="C258" s="30" t="s">
        <v>297</v>
      </c>
      <c r="D258" s="30" t="s">
        <v>298</v>
      </c>
      <c r="E258" s="30"/>
      <c r="F258" s="31">
        <v>88.59</v>
      </c>
      <c r="G258" s="31"/>
      <c r="H258" s="31">
        <f t="shared" si="37"/>
        <v>140</v>
      </c>
      <c r="I258" s="31">
        <f>H258-('incu-raw'!$G$647*2)</f>
        <v>140</v>
      </c>
      <c r="J258" s="31">
        <v>77.64</v>
      </c>
      <c r="K258" s="31">
        <f t="shared" ref="K258:K321" si="38">I258-J258</f>
        <v>62.36</v>
      </c>
      <c r="L258" s="31">
        <f t="shared" si="32"/>
        <v>42.487035830618886</v>
      </c>
      <c r="M258" s="31">
        <v>10.17</v>
      </c>
      <c r="N258" s="32">
        <f t="shared" si="33"/>
        <v>0.1017</v>
      </c>
      <c r="O258" s="32">
        <f t="shared" si="34"/>
        <v>5.5653420195439729</v>
      </c>
      <c r="P258" s="32">
        <f t="shared" si="35"/>
        <v>5.5653420195439729E-2</v>
      </c>
      <c r="Q258" s="31">
        <v>1.98</v>
      </c>
      <c r="R258" s="31">
        <v>11.19</v>
      </c>
      <c r="S258" s="31">
        <f t="shared" si="29"/>
        <v>9.2099999999999991</v>
      </c>
      <c r="T258" s="31">
        <v>7.02</v>
      </c>
      <c r="U258" s="31">
        <f t="shared" si="30"/>
        <v>5.0399999999999991</v>
      </c>
      <c r="V258" s="31">
        <f t="shared" si="31"/>
        <v>4.17</v>
      </c>
      <c r="W258" s="31">
        <f t="shared" ref="W258:W289" si="39">(S258-U258)/U258*100</f>
        <v>82.738095238095255</v>
      </c>
    </row>
    <row r="259" spans="1:23">
      <c r="A259" s="29" t="s">
        <v>111</v>
      </c>
      <c r="B259" s="30" t="s">
        <v>299</v>
      </c>
      <c r="C259" s="30" t="s">
        <v>297</v>
      </c>
      <c r="D259" s="30" t="s">
        <v>298</v>
      </c>
      <c r="E259" s="30"/>
      <c r="F259" s="31">
        <v>51.41</v>
      </c>
      <c r="G259" s="31"/>
      <c r="H259" s="31">
        <f t="shared" si="37"/>
        <v>223.52</v>
      </c>
      <c r="I259" s="31">
        <f>H259-('incu-raw'!$G$647*2)</f>
        <v>223.52</v>
      </c>
      <c r="J259" s="33"/>
      <c r="K259" s="31">
        <f t="shared" si="38"/>
        <v>223.52</v>
      </c>
      <c r="L259" s="31" t="e">
        <f t="shared" si="32"/>
        <v>#DIV/0!</v>
      </c>
      <c r="M259" s="33"/>
      <c r="N259" s="32">
        <f t="shared" si="33"/>
        <v>0</v>
      </c>
      <c r="O259" s="32" t="e">
        <f t="shared" si="34"/>
        <v>#DIV/0!</v>
      </c>
      <c r="P259" s="32" t="e">
        <f t="shared" si="35"/>
        <v>#DIV/0!</v>
      </c>
      <c r="Q259" s="33"/>
      <c r="R259" s="33"/>
      <c r="S259" s="31">
        <f t="shared" si="29"/>
        <v>0</v>
      </c>
      <c r="T259" s="33"/>
      <c r="U259" s="31">
        <f t="shared" si="30"/>
        <v>0</v>
      </c>
      <c r="V259" s="31">
        <f t="shared" si="31"/>
        <v>0</v>
      </c>
      <c r="W259" s="31" t="e">
        <f t="shared" si="39"/>
        <v>#DIV/0!</v>
      </c>
    </row>
    <row r="260" spans="1:23">
      <c r="A260" s="29" t="s">
        <v>111</v>
      </c>
      <c r="B260" s="29" t="s">
        <v>296</v>
      </c>
      <c r="C260" s="30" t="s">
        <v>297</v>
      </c>
      <c r="D260" s="29" t="s">
        <v>301</v>
      </c>
      <c r="E260" s="29"/>
      <c r="F260" s="31">
        <v>172.11</v>
      </c>
      <c r="G260" s="31">
        <v>2.2799999999999998</v>
      </c>
      <c r="H260" s="31">
        <f t="shared" si="37"/>
        <v>468.21000000000004</v>
      </c>
      <c r="I260" s="31">
        <f>H260-('incu-raw'!$G$647*2)</f>
        <v>468.21000000000004</v>
      </c>
      <c r="J260" s="31">
        <v>338.28</v>
      </c>
      <c r="K260" s="31">
        <f t="shared" si="38"/>
        <v>129.93000000000006</v>
      </c>
      <c r="L260" s="31">
        <f t="shared" si="32"/>
        <v>254.89808429118773</v>
      </c>
      <c r="M260" s="31">
        <v>10.3</v>
      </c>
      <c r="N260" s="32">
        <f t="shared" si="33"/>
        <v>0.10300000000000001</v>
      </c>
      <c r="O260" s="32">
        <f t="shared" si="34"/>
        <v>7.7611749680715203</v>
      </c>
      <c r="P260" s="32">
        <f t="shared" si="35"/>
        <v>7.76117496807152E-2</v>
      </c>
      <c r="Q260" s="31">
        <v>1.84</v>
      </c>
      <c r="R260" s="31">
        <v>9.67</v>
      </c>
      <c r="S260" s="31">
        <f t="shared" si="29"/>
        <v>7.83</v>
      </c>
      <c r="T260" s="31">
        <v>7.74</v>
      </c>
      <c r="U260" s="31">
        <f t="shared" si="30"/>
        <v>5.9</v>
      </c>
      <c r="V260" s="31">
        <f t="shared" si="31"/>
        <v>1.9299999999999997</v>
      </c>
      <c r="W260" s="31">
        <f t="shared" si="39"/>
        <v>32.711864406779654</v>
      </c>
    </row>
    <row r="261" spans="1:23">
      <c r="A261" s="29" t="s">
        <v>111</v>
      </c>
      <c r="B261" s="30" t="s">
        <v>299</v>
      </c>
      <c r="C261" s="30" t="s">
        <v>297</v>
      </c>
      <c r="D261" s="29" t="s">
        <v>301</v>
      </c>
      <c r="E261" s="29"/>
      <c r="F261" s="31">
        <v>296.10000000000002</v>
      </c>
      <c r="G261" s="31"/>
      <c r="H261" s="31">
        <f t="shared" si="37"/>
        <v>343.52000000000004</v>
      </c>
      <c r="I261" s="31">
        <f>H261-('incu-raw'!$G$647*2)</f>
        <v>343.52000000000004</v>
      </c>
      <c r="J261" s="33"/>
      <c r="K261" s="31">
        <f t="shared" si="38"/>
        <v>343.52000000000004</v>
      </c>
      <c r="L261" s="31" t="e">
        <f t="shared" si="32"/>
        <v>#DIV/0!</v>
      </c>
      <c r="M261" s="33"/>
      <c r="N261" s="32">
        <f t="shared" si="33"/>
        <v>0</v>
      </c>
      <c r="O261" s="32" t="e">
        <f t="shared" si="34"/>
        <v>#DIV/0!</v>
      </c>
      <c r="P261" s="32" t="e">
        <f t="shared" si="35"/>
        <v>#DIV/0!</v>
      </c>
      <c r="Q261" s="33"/>
      <c r="R261" s="33"/>
      <c r="S261" s="31">
        <f t="shared" si="29"/>
        <v>0</v>
      </c>
      <c r="T261" s="33"/>
      <c r="U261" s="31">
        <f t="shared" si="30"/>
        <v>0</v>
      </c>
      <c r="V261" s="31">
        <f t="shared" si="31"/>
        <v>0</v>
      </c>
      <c r="W261" s="31" t="e">
        <f t="shared" si="39"/>
        <v>#DIV/0!</v>
      </c>
    </row>
    <row r="262" spans="1:23">
      <c r="A262" s="29" t="s">
        <v>115</v>
      </c>
      <c r="B262" s="30" t="s">
        <v>296</v>
      </c>
      <c r="C262" s="30" t="s">
        <v>297</v>
      </c>
      <c r="D262" s="30" t="s">
        <v>298</v>
      </c>
      <c r="E262" s="30"/>
      <c r="F262" s="31">
        <v>47.42</v>
      </c>
      <c r="G262" s="31"/>
      <c r="H262" s="31">
        <f t="shared" si="37"/>
        <v>104.87</v>
      </c>
      <c r="I262" s="31">
        <f>H262-('incu-raw'!$G$647*2)</f>
        <v>104.87</v>
      </c>
      <c r="J262" s="31">
        <v>83.79</v>
      </c>
      <c r="K262" s="31">
        <f t="shared" si="38"/>
        <v>21.08</v>
      </c>
      <c r="L262" s="31">
        <f t="shared" si="32"/>
        <v>43.842443384982126</v>
      </c>
      <c r="M262" s="31">
        <v>10.51</v>
      </c>
      <c r="N262" s="32">
        <f t="shared" si="33"/>
        <v>0.1051</v>
      </c>
      <c r="O262" s="32">
        <f t="shared" si="34"/>
        <v>5.4992729439809303</v>
      </c>
      <c r="P262" s="32">
        <f t="shared" si="35"/>
        <v>5.4992729439809304E-2</v>
      </c>
      <c r="Q262" s="31">
        <v>2.0499999999999998</v>
      </c>
      <c r="R262" s="31">
        <v>10.44</v>
      </c>
      <c r="S262" s="31">
        <f t="shared" ref="S262:S325" si="40">R262-Q262</f>
        <v>8.39</v>
      </c>
      <c r="T262" s="31">
        <v>6.44</v>
      </c>
      <c r="U262" s="31">
        <f t="shared" ref="U262:U325" si="41">T262-Q262</f>
        <v>4.3900000000000006</v>
      </c>
      <c r="V262" s="31">
        <f t="shared" ref="V262:V325" si="42">S262-U262</f>
        <v>4</v>
      </c>
      <c r="W262" s="31">
        <f t="shared" si="39"/>
        <v>91.116173120728917</v>
      </c>
    </row>
    <row r="263" spans="1:23">
      <c r="A263" s="29" t="s">
        <v>115</v>
      </c>
      <c r="B263" s="30" t="s">
        <v>299</v>
      </c>
      <c r="C263" s="30" t="s">
        <v>297</v>
      </c>
      <c r="D263" s="30" t="s">
        <v>298</v>
      </c>
      <c r="E263" s="30"/>
      <c r="F263" s="31">
        <v>57.45</v>
      </c>
      <c r="G263" s="31"/>
      <c r="H263" s="31">
        <f t="shared" si="37"/>
        <v>237.57999999999998</v>
      </c>
      <c r="I263" s="31">
        <f>H263-('incu-raw'!$G$647*2)</f>
        <v>237.57999999999998</v>
      </c>
      <c r="J263" s="33"/>
      <c r="K263" s="31">
        <f t="shared" si="38"/>
        <v>237.57999999999998</v>
      </c>
      <c r="L263" s="31" t="e">
        <f t="shared" si="32"/>
        <v>#DIV/0!</v>
      </c>
      <c r="M263" s="33"/>
      <c r="N263" s="32">
        <f t="shared" si="33"/>
        <v>0</v>
      </c>
      <c r="O263" s="32" t="e">
        <f t="shared" si="34"/>
        <v>#DIV/0!</v>
      </c>
      <c r="P263" s="32" t="e">
        <f t="shared" si="35"/>
        <v>#DIV/0!</v>
      </c>
      <c r="Q263" s="33"/>
      <c r="R263" s="33"/>
      <c r="S263" s="31">
        <f t="shared" si="40"/>
        <v>0</v>
      </c>
      <c r="T263" s="33"/>
      <c r="U263" s="31">
        <f t="shared" si="41"/>
        <v>0</v>
      </c>
      <c r="V263" s="31">
        <f t="shared" si="42"/>
        <v>0</v>
      </c>
      <c r="W263" s="31" t="e">
        <f t="shared" si="39"/>
        <v>#DIV/0!</v>
      </c>
    </row>
    <row r="264" spans="1:23">
      <c r="A264" s="29" t="s">
        <v>115</v>
      </c>
      <c r="B264" s="29" t="s">
        <v>296</v>
      </c>
      <c r="C264" s="30" t="s">
        <v>297</v>
      </c>
      <c r="D264" s="29" t="s">
        <v>301</v>
      </c>
      <c r="E264" s="29"/>
      <c r="F264" s="31">
        <v>180.13</v>
      </c>
      <c r="G264" s="31">
        <v>2.2999999999999998</v>
      </c>
      <c r="H264" s="31">
        <f t="shared" si="37"/>
        <v>322.21000000000004</v>
      </c>
      <c r="I264" s="31">
        <f>H264-('incu-raw'!$G$647*2)</f>
        <v>322.21000000000004</v>
      </c>
      <c r="J264" s="31">
        <v>257.27</v>
      </c>
      <c r="K264" s="31">
        <f t="shared" si="38"/>
        <v>64.940000000000055</v>
      </c>
      <c r="L264" s="31">
        <f t="shared" si="32"/>
        <v>221.22848847926267</v>
      </c>
      <c r="M264" s="31">
        <v>10.02</v>
      </c>
      <c r="N264" s="32">
        <f t="shared" si="33"/>
        <v>0.1002</v>
      </c>
      <c r="O264" s="32">
        <f t="shared" si="34"/>
        <v>8.6162764976958517</v>
      </c>
      <c r="P264" s="32">
        <f t="shared" si="35"/>
        <v>8.6162764976958517E-2</v>
      </c>
      <c r="Q264" s="31">
        <v>1.77</v>
      </c>
      <c r="R264" s="31">
        <v>12.62</v>
      </c>
      <c r="S264" s="31">
        <f t="shared" si="40"/>
        <v>10.85</v>
      </c>
      <c r="T264" s="31">
        <v>11.1</v>
      </c>
      <c r="U264" s="31">
        <f t="shared" si="41"/>
        <v>9.33</v>
      </c>
      <c r="V264" s="31">
        <f t="shared" si="42"/>
        <v>1.5199999999999996</v>
      </c>
      <c r="W264" s="31">
        <f t="shared" si="39"/>
        <v>16.291532690246513</v>
      </c>
    </row>
    <row r="265" spans="1:23">
      <c r="A265" s="29" t="s">
        <v>115</v>
      </c>
      <c r="B265" s="30" t="s">
        <v>299</v>
      </c>
      <c r="C265" s="30" t="s">
        <v>297</v>
      </c>
      <c r="D265" s="29" t="s">
        <v>301</v>
      </c>
      <c r="E265" s="29"/>
      <c r="F265" s="31">
        <v>142.08000000000001</v>
      </c>
      <c r="G265" s="31"/>
      <c r="H265" s="31">
        <f t="shared" si="37"/>
        <v>197.09</v>
      </c>
      <c r="I265" s="31">
        <f>H265-('incu-raw'!$G$647*2)</f>
        <v>197.09</v>
      </c>
      <c r="J265" s="33"/>
      <c r="K265" s="31">
        <f t="shared" si="38"/>
        <v>197.09</v>
      </c>
      <c r="L265" s="31" t="e">
        <f t="shared" si="32"/>
        <v>#DIV/0!</v>
      </c>
      <c r="M265" s="33"/>
      <c r="N265" s="32">
        <f t="shared" si="33"/>
        <v>0</v>
      </c>
      <c r="O265" s="32" t="e">
        <f t="shared" si="34"/>
        <v>#DIV/0!</v>
      </c>
      <c r="P265" s="32" t="e">
        <f t="shared" si="35"/>
        <v>#DIV/0!</v>
      </c>
      <c r="Q265" s="33"/>
      <c r="R265" s="33"/>
      <c r="S265" s="31">
        <f t="shared" si="40"/>
        <v>0</v>
      </c>
      <c r="T265" s="33"/>
      <c r="U265" s="31">
        <f t="shared" si="41"/>
        <v>0</v>
      </c>
      <c r="V265" s="31">
        <f t="shared" si="42"/>
        <v>0</v>
      </c>
      <c r="W265" s="31" t="e">
        <f t="shared" si="39"/>
        <v>#DIV/0!</v>
      </c>
    </row>
    <row r="266" spans="1:23">
      <c r="A266" s="29" t="s">
        <v>35</v>
      </c>
      <c r="B266" s="30" t="s">
        <v>296</v>
      </c>
      <c r="C266" s="30" t="s">
        <v>297</v>
      </c>
      <c r="D266" s="30" t="s">
        <v>298</v>
      </c>
      <c r="E266" s="30"/>
      <c r="F266" s="31">
        <v>55.01</v>
      </c>
      <c r="G266" s="31"/>
      <c r="H266" s="31">
        <f t="shared" si="37"/>
        <v>113.11</v>
      </c>
      <c r="I266" s="31">
        <f>H266-('incu-raw'!$G$647*2)</f>
        <v>113.11</v>
      </c>
      <c r="J266" s="31">
        <v>95.58</v>
      </c>
      <c r="K266" s="31">
        <f t="shared" si="38"/>
        <v>17.53</v>
      </c>
      <c r="L266" s="31">
        <f t="shared" si="32"/>
        <v>34.347567567567566</v>
      </c>
      <c r="M266" s="31">
        <v>10.68</v>
      </c>
      <c r="N266" s="32">
        <f t="shared" si="33"/>
        <v>0.10679999999999999</v>
      </c>
      <c r="O266" s="32">
        <f t="shared" si="34"/>
        <v>3.8379579579579581</v>
      </c>
      <c r="P266" s="32">
        <f t="shared" si="35"/>
        <v>3.8379579579579583E-2</v>
      </c>
      <c r="Q266" s="31">
        <v>1.86</v>
      </c>
      <c r="R266" s="31">
        <v>11.85</v>
      </c>
      <c r="S266" s="31">
        <f t="shared" si="40"/>
        <v>9.99</v>
      </c>
      <c r="T266" s="31">
        <v>5.45</v>
      </c>
      <c r="U266" s="31">
        <f t="shared" si="41"/>
        <v>3.59</v>
      </c>
      <c r="V266" s="31">
        <f t="shared" si="42"/>
        <v>6.4</v>
      </c>
      <c r="W266" s="31">
        <f t="shared" si="39"/>
        <v>178.27298050139277</v>
      </c>
    </row>
    <row r="267" spans="1:23">
      <c r="A267" s="29" t="s">
        <v>35</v>
      </c>
      <c r="B267" s="30" t="s">
        <v>299</v>
      </c>
      <c r="C267" s="30" t="s">
        <v>297</v>
      </c>
      <c r="D267" s="30" t="s">
        <v>298</v>
      </c>
      <c r="E267" s="30"/>
      <c r="F267" s="31">
        <v>58.1</v>
      </c>
      <c r="G267" s="31"/>
      <c r="H267" s="31">
        <f t="shared" si="37"/>
        <v>368.52000000000004</v>
      </c>
      <c r="I267" s="31">
        <f>H267-('incu-raw'!$G$647*2)</f>
        <v>368.52000000000004</v>
      </c>
      <c r="J267" s="33"/>
      <c r="K267" s="31">
        <f t="shared" si="38"/>
        <v>368.52000000000004</v>
      </c>
      <c r="L267" s="31" t="e">
        <f t="shared" si="32"/>
        <v>#DIV/0!</v>
      </c>
      <c r="M267" s="33"/>
      <c r="N267" s="32">
        <f t="shared" si="33"/>
        <v>0</v>
      </c>
      <c r="O267" s="32" t="e">
        <f t="shared" si="34"/>
        <v>#DIV/0!</v>
      </c>
      <c r="P267" s="32" t="e">
        <f t="shared" si="35"/>
        <v>#DIV/0!</v>
      </c>
      <c r="Q267" s="33"/>
      <c r="R267" s="33"/>
      <c r="S267" s="31">
        <f t="shared" si="40"/>
        <v>0</v>
      </c>
      <c r="T267" s="33"/>
      <c r="U267" s="31">
        <f t="shared" si="41"/>
        <v>0</v>
      </c>
      <c r="V267" s="31">
        <f t="shared" si="42"/>
        <v>0</v>
      </c>
      <c r="W267" s="31" t="e">
        <f t="shared" si="39"/>
        <v>#DIV/0!</v>
      </c>
    </row>
    <row r="268" spans="1:23">
      <c r="A268" s="29" t="s">
        <v>35</v>
      </c>
      <c r="B268" s="29" t="s">
        <v>296</v>
      </c>
      <c r="C268" s="30" t="s">
        <v>297</v>
      </c>
      <c r="D268" s="29" t="s">
        <v>301</v>
      </c>
      <c r="E268" s="29"/>
      <c r="F268" s="31">
        <v>310.42</v>
      </c>
      <c r="G268" s="31"/>
      <c r="H268" s="31">
        <f t="shared" si="37"/>
        <v>653.78</v>
      </c>
      <c r="I268" s="31">
        <f>H268-('incu-raw'!$G$647*2)</f>
        <v>653.78</v>
      </c>
      <c r="J268" s="31">
        <v>494.09</v>
      </c>
      <c r="K268" s="31">
        <f t="shared" si="38"/>
        <v>159.69</v>
      </c>
      <c r="L268" s="31">
        <f t="shared" si="32"/>
        <v>313.19092292089249</v>
      </c>
      <c r="M268" s="31">
        <v>11.47</v>
      </c>
      <c r="N268" s="32">
        <f t="shared" si="33"/>
        <v>0.11470000000000001</v>
      </c>
      <c r="O268" s="32">
        <f t="shared" si="34"/>
        <v>7.2705375253549702</v>
      </c>
      <c r="P268" s="32">
        <f t="shared" si="35"/>
        <v>7.2705375253549698E-2</v>
      </c>
      <c r="Q268" s="31">
        <v>1.84</v>
      </c>
      <c r="R268" s="31">
        <v>11.7</v>
      </c>
      <c r="S268" s="31">
        <f t="shared" si="40"/>
        <v>9.86</v>
      </c>
      <c r="T268" s="31">
        <v>8.09</v>
      </c>
      <c r="U268" s="31">
        <f t="shared" si="41"/>
        <v>6.25</v>
      </c>
      <c r="V268" s="31">
        <f t="shared" si="42"/>
        <v>3.6099999999999994</v>
      </c>
      <c r="W268" s="31">
        <f t="shared" si="39"/>
        <v>57.759999999999991</v>
      </c>
    </row>
    <row r="269" spans="1:23">
      <c r="A269" s="29" t="s">
        <v>35</v>
      </c>
      <c r="B269" s="30" t="s">
        <v>299</v>
      </c>
      <c r="C269" s="30" t="s">
        <v>297</v>
      </c>
      <c r="D269" s="29" t="s">
        <v>301</v>
      </c>
      <c r="E269" s="29"/>
      <c r="F269" s="31">
        <v>343.36</v>
      </c>
      <c r="G269" s="31"/>
      <c r="H269" s="31">
        <f t="shared" si="37"/>
        <v>447.62</v>
      </c>
      <c r="I269" s="31">
        <f>H269-('incu-raw'!$G$647*2)</f>
        <v>447.62</v>
      </c>
      <c r="J269" s="33"/>
      <c r="K269" s="31">
        <f t="shared" si="38"/>
        <v>447.62</v>
      </c>
      <c r="L269" s="31" t="e">
        <f t="shared" si="32"/>
        <v>#DIV/0!</v>
      </c>
      <c r="M269" s="33"/>
      <c r="N269" s="32">
        <f t="shared" si="33"/>
        <v>0</v>
      </c>
      <c r="O269" s="32" t="e">
        <f t="shared" si="34"/>
        <v>#DIV/0!</v>
      </c>
      <c r="P269" s="32" t="e">
        <f t="shared" si="35"/>
        <v>#DIV/0!</v>
      </c>
      <c r="Q269" s="33"/>
      <c r="R269" s="33"/>
      <c r="S269" s="31">
        <f t="shared" si="40"/>
        <v>0</v>
      </c>
      <c r="T269" s="33"/>
      <c r="U269" s="31">
        <f t="shared" si="41"/>
        <v>0</v>
      </c>
      <c r="V269" s="31">
        <f t="shared" si="42"/>
        <v>0</v>
      </c>
      <c r="W269" s="31" t="e">
        <f t="shared" si="39"/>
        <v>#DIV/0!</v>
      </c>
    </row>
    <row r="270" spans="1:23">
      <c r="A270" s="29" t="s">
        <v>38</v>
      </c>
      <c r="B270" s="30" t="s">
        <v>296</v>
      </c>
      <c r="C270" s="30" t="s">
        <v>297</v>
      </c>
      <c r="D270" s="30" t="s">
        <v>298</v>
      </c>
      <c r="E270" s="30"/>
      <c r="F270" s="31">
        <v>104.26</v>
      </c>
      <c r="G270" s="31"/>
      <c r="H270" s="31">
        <f t="shared" si="37"/>
        <v>227.96</v>
      </c>
      <c r="I270" s="31">
        <f>H270-('incu-raw'!$G$647*2)</f>
        <v>227.96</v>
      </c>
      <c r="J270" s="31">
        <v>137.81</v>
      </c>
      <c r="K270" s="31">
        <f t="shared" si="38"/>
        <v>90.15</v>
      </c>
      <c r="L270" s="31">
        <f t="shared" si="32"/>
        <v>23.445420375865478</v>
      </c>
      <c r="M270" s="31">
        <v>10.37</v>
      </c>
      <c r="N270" s="32">
        <f t="shared" si="33"/>
        <v>0.10369999999999999</v>
      </c>
      <c r="O270" s="32">
        <f t="shared" si="34"/>
        <v>1.7642334322453013</v>
      </c>
      <c r="P270" s="32">
        <f t="shared" si="35"/>
        <v>1.7642334322453011E-2</v>
      </c>
      <c r="Q270" s="31">
        <v>1.81</v>
      </c>
      <c r="R270" s="31">
        <v>11.92</v>
      </c>
      <c r="S270" s="31">
        <f t="shared" si="40"/>
        <v>10.11</v>
      </c>
      <c r="T270" s="31">
        <v>3.53</v>
      </c>
      <c r="U270" s="31">
        <f t="shared" si="41"/>
        <v>1.7199999999999998</v>
      </c>
      <c r="V270" s="31">
        <f t="shared" si="42"/>
        <v>8.39</v>
      </c>
      <c r="W270" s="31">
        <f t="shared" si="39"/>
        <v>487.79069767441871</v>
      </c>
    </row>
    <row r="271" spans="1:23">
      <c r="A271" s="29" t="s">
        <v>38</v>
      </c>
      <c r="B271" s="30" t="s">
        <v>299</v>
      </c>
      <c r="C271" s="30" t="s">
        <v>297</v>
      </c>
      <c r="D271" s="30" t="s">
        <v>298</v>
      </c>
      <c r="E271" s="30"/>
      <c r="F271" s="31">
        <v>123.7</v>
      </c>
      <c r="G271" s="31"/>
      <c r="H271" s="31">
        <f t="shared" si="37"/>
        <v>404.97999999999996</v>
      </c>
      <c r="I271" s="31">
        <f>H271-('incu-raw'!$G$647*2)</f>
        <v>404.97999999999996</v>
      </c>
      <c r="J271" s="33"/>
      <c r="K271" s="31">
        <f t="shared" si="38"/>
        <v>404.97999999999996</v>
      </c>
      <c r="L271" s="31" t="e">
        <f t="shared" si="32"/>
        <v>#DIV/0!</v>
      </c>
      <c r="M271" s="33"/>
      <c r="N271" s="32">
        <f t="shared" si="33"/>
        <v>0</v>
      </c>
      <c r="O271" s="32" t="e">
        <f t="shared" si="34"/>
        <v>#DIV/0!</v>
      </c>
      <c r="P271" s="32" t="e">
        <f t="shared" si="35"/>
        <v>#DIV/0!</v>
      </c>
      <c r="Q271" s="33"/>
      <c r="R271" s="33"/>
      <c r="S271" s="31">
        <f t="shared" si="40"/>
        <v>0</v>
      </c>
      <c r="T271" s="33"/>
      <c r="U271" s="31">
        <f t="shared" si="41"/>
        <v>0</v>
      </c>
      <c r="V271" s="31">
        <f t="shared" si="42"/>
        <v>0</v>
      </c>
      <c r="W271" s="31" t="e">
        <f t="shared" si="39"/>
        <v>#DIV/0!</v>
      </c>
    </row>
    <row r="272" spans="1:23">
      <c r="A272" s="29" t="s">
        <v>38</v>
      </c>
      <c r="B272" s="29" t="s">
        <v>296</v>
      </c>
      <c r="C272" s="30" t="s">
        <v>297</v>
      </c>
      <c r="D272" s="29" t="s">
        <v>301</v>
      </c>
      <c r="E272" s="29"/>
      <c r="F272" s="31">
        <v>281.27999999999997</v>
      </c>
      <c r="G272" s="31"/>
      <c r="H272" s="31">
        <f t="shared" si="37"/>
        <v>589.89</v>
      </c>
      <c r="I272" s="31">
        <f>H272-('incu-raw'!$G$647*2)</f>
        <v>589.89</v>
      </c>
      <c r="J272" s="31">
        <v>380.42</v>
      </c>
      <c r="K272" s="31">
        <f t="shared" si="38"/>
        <v>209.46999999999997</v>
      </c>
      <c r="L272" s="31">
        <f t="shared" ref="L272:L289" si="43">J272*(U272/S272)</f>
        <v>77.485330444203683</v>
      </c>
      <c r="M272" s="31">
        <v>10.25</v>
      </c>
      <c r="N272" s="32">
        <f t="shared" ref="N272:N335" si="44">M272/100</f>
        <v>0.10249999999999999</v>
      </c>
      <c r="O272" s="32">
        <f t="shared" ref="O272:O289" si="45">M272*(U272/S272)</f>
        <v>2.0877573131094258</v>
      </c>
      <c r="P272" s="32">
        <f t="shared" ref="P272:P335" si="46">O272/100</f>
        <v>2.0877573131094257E-2</v>
      </c>
      <c r="Q272" s="31">
        <v>1.82</v>
      </c>
      <c r="R272" s="31">
        <v>11.05</v>
      </c>
      <c r="S272" s="31">
        <f t="shared" si="40"/>
        <v>9.23</v>
      </c>
      <c r="T272" s="31">
        <v>3.7</v>
      </c>
      <c r="U272" s="31">
        <f t="shared" si="41"/>
        <v>1.8800000000000001</v>
      </c>
      <c r="V272" s="31">
        <f t="shared" si="42"/>
        <v>7.3500000000000005</v>
      </c>
      <c r="W272" s="31">
        <f t="shared" si="39"/>
        <v>390.95744680851061</v>
      </c>
    </row>
    <row r="273" spans="1:23">
      <c r="A273" s="29" t="s">
        <v>38</v>
      </c>
      <c r="B273" s="30" t="s">
        <v>299</v>
      </c>
      <c r="C273" s="30" t="s">
        <v>297</v>
      </c>
      <c r="D273" s="29" t="s">
        <v>301</v>
      </c>
      <c r="E273" s="29"/>
      <c r="F273" s="31">
        <v>308.61</v>
      </c>
      <c r="G273" s="31"/>
      <c r="H273" s="31">
        <f t="shared" si="37"/>
        <v>355.41</v>
      </c>
      <c r="I273" s="31">
        <f>H273-('incu-raw'!$G$647*2)</f>
        <v>355.41</v>
      </c>
      <c r="J273" s="33"/>
      <c r="K273" s="31">
        <f t="shared" si="38"/>
        <v>355.41</v>
      </c>
      <c r="L273" s="31" t="e">
        <f t="shared" si="43"/>
        <v>#DIV/0!</v>
      </c>
      <c r="M273" s="33"/>
      <c r="N273" s="32">
        <f t="shared" si="44"/>
        <v>0</v>
      </c>
      <c r="O273" s="32" t="e">
        <f t="shared" si="45"/>
        <v>#DIV/0!</v>
      </c>
      <c r="P273" s="32" t="e">
        <f t="shared" si="46"/>
        <v>#DIV/0!</v>
      </c>
      <c r="Q273" s="33"/>
      <c r="R273" s="33"/>
      <c r="S273" s="31">
        <f t="shared" si="40"/>
        <v>0</v>
      </c>
      <c r="T273" s="33"/>
      <c r="U273" s="31">
        <f t="shared" si="41"/>
        <v>0</v>
      </c>
      <c r="V273" s="31">
        <f t="shared" si="42"/>
        <v>0</v>
      </c>
      <c r="W273" s="31" t="e">
        <f t="shared" si="39"/>
        <v>#DIV/0!</v>
      </c>
    </row>
    <row r="274" spans="1:23">
      <c r="A274" s="29" t="s">
        <v>41</v>
      </c>
      <c r="B274" s="30" t="s">
        <v>296</v>
      </c>
      <c r="C274" s="30" t="s">
        <v>297</v>
      </c>
      <c r="D274" s="30" t="s">
        <v>298</v>
      </c>
      <c r="E274" s="30"/>
      <c r="F274" s="31">
        <v>46.8</v>
      </c>
      <c r="G274" s="31"/>
      <c r="H274" s="31">
        <f t="shared" si="37"/>
        <v>164.2</v>
      </c>
      <c r="I274" s="31">
        <f>H274-('incu-raw'!$G$647*2)</f>
        <v>164.2</v>
      </c>
      <c r="J274" s="31">
        <v>143.32</v>
      </c>
      <c r="K274" s="31">
        <f t="shared" si="38"/>
        <v>20.879999999999995</v>
      </c>
      <c r="L274" s="31">
        <f t="shared" si="43"/>
        <v>54.767061356297084</v>
      </c>
      <c r="M274" s="31">
        <v>12.36</v>
      </c>
      <c r="N274" s="32">
        <f t="shared" si="44"/>
        <v>0.12359999999999999</v>
      </c>
      <c r="O274" s="32">
        <f t="shared" si="45"/>
        <v>4.7231431646932176</v>
      </c>
      <c r="P274" s="32">
        <f t="shared" si="46"/>
        <v>4.7231431646932179E-2</v>
      </c>
      <c r="Q274" s="31">
        <v>1.86</v>
      </c>
      <c r="R274" s="31">
        <v>11.15</v>
      </c>
      <c r="S274" s="31">
        <f t="shared" si="40"/>
        <v>9.2900000000000009</v>
      </c>
      <c r="T274" s="31">
        <v>5.41</v>
      </c>
      <c r="U274" s="31">
        <f t="shared" si="41"/>
        <v>3.55</v>
      </c>
      <c r="V274" s="31">
        <f t="shared" si="42"/>
        <v>5.7400000000000011</v>
      </c>
      <c r="W274" s="31">
        <f t="shared" si="39"/>
        <v>161.69014084507046</v>
      </c>
    </row>
    <row r="275" spans="1:23">
      <c r="A275" s="29" t="s">
        <v>41</v>
      </c>
      <c r="B275" s="30" t="s">
        <v>299</v>
      </c>
      <c r="C275" s="30" t="s">
        <v>297</v>
      </c>
      <c r="D275" s="30" t="s">
        <v>298</v>
      </c>
      <c r="E275" s="30"/>
      <c r="F275" s="31">
        <v>117.4</v>
      </c>
      <c r="G275" s="31"/>
      <c r="H275" s="31">
        <f t="shared" si="37"/>
        <v>400.6</v>
      </c>
      <c r="I275" s="31">
        <f>H275-('incu-raw'!$G$647*2)</f>
        <v>400.6</v>
      </c>
      <c r="J275" s="33"/>
      <c r="K275" s="31">
        <f t="shared" si="38"/>
        <v>400.6</v>
      </c>
      <c r="L275" s="31" t="e">
        <f t="shared" si="43"/>
        <v>#DIV/0!</v>
      </c>
      <c r="M275" s="33"/>
      <c r="N275" s="32">
        <f t="shared" si="44"/>
        <v>0</v>
      </c>
      <c r="O275" s="32" t="e">
        <f t="shared" si="45"/>
        <v>#DIV/0!</v>
      </c>
      <c r="P275" s="32" t="e">
        <f t="shared" si="46"/>
        <v>#DIV/0!</v>
      </c>
      <c r="Q275" s="33"/>
      <c r="R275" s="33"/>
      <c r="S275" s="31">
        <f t="shared" si="40"/>
        <v>0</v>
      </c>
      <c r="T275" s="33"/>
      <c r="U275" s="31">
        <f t="shared" si="41"/>
        <v>0</v>
      </c>
      <c r="V275" s="31">
        <f t="shared" si="42"/>
        <v>0</v>
      </c>
      <c r="W275" s="31" t="e">
        <f t="shared" si="39"/>
        <v>#DIV/0!</v>
      </c>
    </row>
    <row r="276" spans="1:23">
      <c r="A276" s="29" t="s">
        <v>41</v>
      </c>
      <c r="B276" s="29" t="s">
        <v>296</v>
      </c>
      <c r="C276" s="30" t="s">
        <v>297</v>
      </c>
      <c r="D276" s="29" t="s">
        <v>301</v>
      </c>
      <c r="E276" s="29"/>
      <c r="F276" s="31">
        <v>283.2</v>
      </c>
      <c r="G276" s="31"/>
      <c r="H276" s="31">
        <f t="shared" si="37"/>
        <v>504.58</v>
      </c>
      <c r="I276" s="31">
        <f>H276-('incu-raw'!$G$647*2)</f>
        <v>504.58</v>
      </c>
      <c r="J276" s="31">
        <v>253.83</v>
      </c>
      <c r="K276" s="31">
        <f t="shared" si="38"/>
        <v>250.74999999999997</v>
      </c>
      <c r="L276" s="31">
        <f t="shared" si="43"/>
        <v>143.41128930817612</v>
      </c>
      <c r="M276" s="31">
        <v>10.46</v>
      </c>
      <c r="N276" s="32">
        <f t="shared" si="44"/>
        <v>0.10460000000000001</v>
      </c>
      <c r="O276" s="32">
        <f t="shared" si="45"/>
        <v>5.9097903563941303</v>
      </c>
      <c r="P276" s="32">
        <f t="shared" si="46"/>
        <v>5.9097903563941304E-2</v>
      </c>
      <c r="Q276" s="31">
        <v>2.0299999999999998</v>
      </c>
      <c r="R276" s="31">
        <v>11.57</v>
      </c>
      <c r="S276" s="31">
        <f t="shared" si="40"/>
        <v>9.5400000000000009</v>
      </c>
      <c r="T276" s="31">
        <v>7.42</v>
      </c>
      <c r="U276" s="31">
        <f t="shared" si="41"/>
        <v>5.3900000000000006</v>
      </c>
      <c r="V276" s="31">
        <f t="shared" si="42"/>
        <v>4.1500000000000004</v>
      </c>
      <c r="W276" s="31">
        <f t="shared" si="39"/>
        <v>76.994434137291279</v>
      </c>
    </row>
    <row r="277" spans="1:23">
      <c r="A277" s="29" t="s">
        <v>41</v>
      </c>
      <c r="B277" s="30" t="s">
        <v>299</v>
      </c>
      <c r="C277" s="30" t="s">
        <v>297</v>
      </c>
      <c r="D277" s="29" t="s">
        <v>301</v>
      </c>
      <c r="E277" s="29"/>
      <c r="F277" s="31">
        <v>221.38</v>
      </c>
      <c r="G277" s="31"/>
      <c r="H277" s="31">
        <f t="shared" si="37"/>
        <v>262.60000000000002</v>
      </c>
      <c r="I277" s="31">
        <f>H277-('incu-raw'!$G$647*2)</f>
        <v>262.60000000000002</v>
      </c>
      <c r="J277" s="33"/>
      <c r="K277" s="31">
        <f t="shared" si="38"/>
        <v>262.60000000000002</v>
      </c>
      <c r="L277" s="31" t="e">
        <f t="shared" si="43"/>
        <v>#DIV/0!</v>
      </c>
      <c r="M277" s="33"/>
      <c r="N277" s="32">
        <f t="shared" si="44"/>
        <v>0</v>
      </c>
      <c r="O277" s="32" t="e">
        <f t="shared" si="45"/>
        <v>#DIV/0!</v>
      </c>
      <c r="P277" s="32" t="e">
        <f t="shared" si="46"/>
        <v>#DIV/0!</v>
      </c>
      <c r="Q277" s="33"/>
      <c r="R277" s="33"/>
      <c r="S277" s="31">
        <f t="shared" si="40"/>
        <v>0</v>
      </c>
      <c r="T277" s="33"/>
      <c r="U277" s="31">
        <f t="shared" si="41"/>
        <v>0</v>
      </c>
      <c r="V277" s="31">
        <f t="shared" si="42"/>
        <v>0</v>
      </c>
      <c r="W277" s="31" t="e">
        <f t="shared" si="39"/>
        <v>#DIV/0!</v>
      </c>
    </row>
    <row r="278" spans="1:23">
      <c r="A278" s="29" t="s">
        <v>44</v>
      </c>
      <c r="B278" s="30" t="s">
        <v>296</v>
      </c>
      <c r="C278" s="30" t="s">
        <v>297</v>
      </c>
      <c r="D278" s="30" t="s">
        <v>298</v>
      </c>
      <c r="E278" s="30"/>
      <c r="F278" s="31">
        <v>41.22</v>
      </c>
      <c r="G278" s="31"/>
      <c r="H278" s="31">
        <f t="shared" si="37"/>
        <v>156.82999999999998</v>
      </c>
      <c r="I278" s="31">
        <f>H278-('incu-raw'!$G$647*2)</f>
        <v>156.82999999999998</v>
      </c>
      <c r="J278" s="34">
        <v>134.69</v>
      </c>
      <c r="K278" s="31">
        <f t="shared" si="38"/>
        <v>22.139999999999986</v>
      </c>
      <c r="L278" s="31">
        <f t="shared" si="43"/>
        <v>55.420040941658122</v>
      </c>
      <c r="M278" s="34">
        <v>10</v>
      </c>
      <c r="N278" s="32">
        <f t="shared" si="44"/>
        <v>0.1</v>
      </c>
      <c r="O278" s="32">
        <f t="shared" si="45"/>
        <v>4.1146366427840322</v>
      </c>
      <c r="P278" s="32">
        <f t="shared" si="46"/>
        <v>4.1146366427840322E-2</v>
      </c>
      <c r="Q278" s="34">
        <v>1.95</v>
      </c>
      <c r="R278" s="34">
        <v>11.72</v>
      </c>
      <c r="S278" s="31">
        <f t="shared" si="40"/>
        <v>9.7700000000000014</v>
      </c>
      <c r="T278" s="34">
        <v>5.97</v>
      </c>
      <c r="U278" s="31">
        <f t="shared" si="41"/>
        <v>4.0199999999999996</v>
      </c>
      <c r="V278" s="31">
        <f t="shared" si="42"/>
        <v>5.7500000000000018</v>
      </c>
      <c r="W278" s="31">
        <f t="shared" si="39"/>
        <v>143.03482587064681</v>
      </c>
    </row>
    <row r="279" spans="1:23">
      <c r="A279" s="29" t="s">
        <v>44</v>
      </c>
      <c r="B279" s="30" t="s">
        <v>299</v>
      </c>
      <c r="C279" s="30" t="s">
        <v>297</v>
      </c>
      <c r="D279" s="30" t="s">
        <v>298</v>
      </c>
      <c r="E279" s="30"/>
      <c r="F279" s="31">
        <v>115.61</v>
      </c>
      <c r="G279" s="31"/>
      <c r="H279" s="31">
        <f t="shared" si="37"/>
        <v>308.01</v>
      </c>
      <c r="I279" s="31">
        <f>H279-('incu-raw'!$G$647*2)</f>
        <v>308.01</v>
      </c>
      <c r="J279" s="33"/>
      <c r="K279" s="31">
        <f t="shared" si="38"/>
        <v>308.01</v>
      </c>
      <c r="L279" s="31" t="e">
        <f t="shared" si="43"/>
        <v>#DIV/0!</v>
      </c>
      <c r="M279" s="33"/>
      <c r="N279" s="32">
        <f t="shared" si="44"/>
        <v>0</v>
      </c>
      <c r="O279" s="32" t="e">
        <f t="shared" si="45"/>
        <v>#DIV/0!</v>
      </c>
      <c r="P279" s="32" t="e">
        <f t="shared" si="46"/>
        <v>#DIV/0!</v>
      </c>
      <c r="Q279" s="33"/>
      <c r="R279" s="33"/>
      <c r="S279" s="31">
        <f t="shared" si="40"/>
        <v>0</v>
      </c>
      <c r="T279" s="33"/>
      <c r="U279" s="31">
        <f t="shared" si="41"/>
        <v>0</v>
      </c>
      <c r="V279" s="31">
        <f t="shared" si="42"/>
        <v>0</v>
      </c>
      <c r="W279" s="31" t="e">
        <f t="shared" si="39"/>
        <v>#DIV/0!</v>
      </c>
    </row>
    <row r="280" spans="1:23">
      <c r="A280" s="29" t="s">
        <v>44</v>
      </c>
      <c r="B280" s="29" t="s">
        <v>296</v>
      </c>
      <c r="C280" s="30" t="s">
        <v>297</v>
      </c>
      <c r="D280" s="29" t="s">
        <v>301</v>
      </c>
      <c r="E280" s="29"/>
      <c r="F280" s="31">
        <v>192.4</v>
      </c>
      <c r="G280" s="31"/>
      <c r="H280" s="31">
        <f t="shared" si="37"/>
        <v>434.44</v>
      </c>
      <c r="I280" s="31">
        <f>H280-('incu-raw'!$G$647*2)</f>
        <v>434.44</v>
      </c>
      <c r="J280" s="31">
        <v>387.89</v>
      </c>
      <c r="K280" s="31">
        <f t="shared" si="38"/>
        <v>46.550000000000011</v>
      </c>
      <c r="L280" s="31">
        <f t="shared" si="43"/>
        <v>240.47532908704881</v>
      </c>
      <c r="M280" s="31">
        <v>11.47</v>
      </c>
      <c r="N280" s="32">
        <f t="shared" si="44"/>
        <v>0.11470000000000001</v>
      </c>
      <c r="O280" s="32">
        <f t="shared" si="45"/>
        <v>7.1109129511677285</v>
      </c>
      <c r="P280" s="32">
        <f t="shared" si="46"/>
        <v>7.1109129511677291E-2</v>
      </c>
      <c r="Q280" s="31">
        <v>1.9</v>
      </c>
      <c r="R280" s="31">
        <v>11.32</v>
      </c>
      <c r="S280" s="31">
        <f t="shared" si="40"/>
        <v>9.42</v>
      </c>
      <c r="T280" s="31">
        <v>7.74</v>
      </c>
      <c r="U280" s="31">
        <f t="shared" si="41"/>
        <v>5.84</v>
      </c>
      <c r="V280" s="31">
        <f t="shared" si="42"/>
        <v>3.58</v>
      </c>
      <c r="W280" s="31">
        <f t="shared" si="39"/>
        <v>61.301369863013697</v>
      </c>
    </row>
    <row r="281" spans="1:23">
      <c r="A281" s="29" t="s">
        <v>44</v>
      </c>
      <c r="B281" s="30" t="s">
        <v>299</v>
      </c>
      <c r="C281" s="30" t="s">
        <v>297</v>
      </c>
      <c r="D281" s="29" t="s">
        <v>301</v>
      </c>
      <c r="E281" s="29"/>
      <c r="F281" s="31">
        <v>242.04</v>
      </c>
      <c r="G281" s="31"/>
      <c r="H281" s="31">
        <f t="shared" si="37"/>
        <v>271.26</v>
      </c>
      <c r="I281" s="31">
        <f>H281-('incu-raw'!$G$647*2)</f>
        <v>271.26</v>
      </c>
      <c r="J281" s="33"/>
      <c r="K281" s="31">
        <f t="shared" si="38"/>
        <v>271.26</v>
      </c>
      <c r="L281" s="31" t="e">
        <f t="shared" si="43"/>
        <v>#DIV/0!</v>
      </c>
      <c r="M281" s="33"/>
      <c r="N281" s="32">
        <f t="shared" si="44"/>
        <v>0</v>
      </c>
      <c r="O281" s="32" t="e">
        <f t="shared" si="45"/>
        <v>#DIV/0!</v>
      </c>
      <c r="P281" s="32" t="e">
        <f t="shared" si="46"/>
        <v>#DIV/0!</v>
      </c>
      <c r="Q281" s="33"/>
      <c r="R281" s="33"/>
      <c r="S281" s="31">
        <f t="shared" si="40"/>
        <v>0</v>
      </c>
      <c r="T281" s="33"/>
      <c r="U281" s="31">
        <f t="shared" si="41"/>
        <v>0</v>
      </c>
      <c r="V281" s="31">
        <f t="shared" si="42"/>
        <v>0</v>
      </c>
      <c r="W281" s="31" t="e">
        <f t="shared" si="39"/>
        <v>#DIV/0!</v>
      </c>
    </row>
    <row r="282" spans="1:23">
      <c r="A282" s="29" t="s">
        <v>47</v>
      </c>
      <c r="B282" s="30" t="s">
        <v>296</v>
      </c>
      <c r="C282" s="30" t="s">
        <v>297</v>
      </c>
      <c r="D282" s="30" t="s">
        <v>298</v>
      </c>
      <c r="E282" s="30"/>
      <c r="F282" s="31">
        <v>29.22</v>
      </c>
      <c r="G282" s="31"/>
      <c r="H282" s="31">
        <f t="shared" si="37"/>
        <v>102.64</v>
      </c>
      <c r="I282" s="31">
        <f>H282-('incu-raw'!$G$647*2)</f>
        <v>102.64</v>
      </c>
      <c r="J282" s="31">
        <v>88.26</v>
      </c>
      <c r="K282" s="31">
        <f t="shared" si="38"/>
        <v>14.379999999999995</v>
      </c>
      <c r="L282" s="31">
        <f t="shared" si="43"/>
        <v>34.28805755395684</v>
      </c>
      <c r="M282" s="31">
        <v>10.82</v>
      </c>
      <c r="N282" s="32">
        <f t="shared" si="44"/>
        <v>0.1082</v>
      </c>
      <c r="O282" s="32">
        <f t="shared" si="45"/>
        <v>4.2034532374100726</v>
      </c>
      <c r="P282" s="32">
        <f t="shared" si="46"/>
        <v>4.2034532374100729E-2</v>
      </c>
      <c r="Q282" s="31">
        <v>1.95</v>
      </c>
      <c r="R282" s="31">
        <v>11.68</v>
      </c>
      <c r="S282" s="31">
        <f t="shared" si="40"/>
        <v>9.73</v>
      </c>
      <c r="T282" s="31">
        <v>5.73</v>
      </c>
      <c r="U282" s="31">
        <f t="shared" si="41"/>
        <v>3.7800000000000002</v>
      </c>
      <c r="V282" s="31">
        <f t="shared" si="42"/>
        <v>5.95</v>
      </c>
      <c r="W282" s="31">
        <f t="shared" si="39"/>
        <v>157.40740740740739</v>
      </c>
    </row>
    <row r="283" spans="1:23">
      <c r="A283" s="29" t="s">
        <v>47</v>
      </c>
      <c r="B283" s="30" t="s">
        <v>299</v>
      </c>
      <c r="C283" s="30" t="s">
        <v>297</v>
      </c>
      <c r="D283" s="30" t="s">
        <v>298</v>
      </c>
      <c r="E283" s="30"/>
      <c r="F283" s="31">
        <v>73.42</v>
      </c>
      <c r="G283" s="31"/>
      <c r="H283" s="31">
        <f t="shared" si="37"/>
        <v>423.92</v>
      </c>
      <c r="I283" s="31">
        <f>H283-('incu-raw'!$G$647*2)</f>
        <v>423.92</v>
      </c>
      <c r="J283" s="33"/>
      <c r="K283" s="31">
        <f t="shared" si="38"/>
        <v>423.92</v>
      </c>
      <c r="L283" s="31" t="e">
        <f t="shared" si="43"/>
        <v>#DIV/0!</v>
      </c>
      <c r="M283" s="33"/>
      <c r="N283" s="32">
        <f t="shared" si="44"/>
        <v>0</v>
      </c>
      <c r="O283" s="32" t="e">
        <f t="shared" si="45"/>
        <v>#DIV/0!</v>
      </c>
      <c r="P283" s="32" t="e">
        <f t="shared" si="46"/>
        <v>#DIV/0!</v>
      </c>
      <c r="Q283" s="33"/>
      <c r="R283" s="33"/>
      <c r="S283" s="31">
        <f t="shared" si="40"/>
        <v>0</v>
      </c>
      <c r="T283" s="33"/>
      <c r="U283" s="31">
        <f t="shared" si="41"/>
        <v>0</v>
      </c>
      <c r="V283" s="31">
        <f t="shared" si="42"/>
        <v>0</v>
      </c>
      <c r="W283" s="31" t="e">
        <f t="shared" si="39"/>
        <v>#DIV/0!</v>
      </c>
    </row>
    <row r="284" spans="1:23">
      <c r="A284" s="29" t="s">
        <v>47</v>
      </c>
      <c r="B284" s="29" t="s">
        <v>296</v>
      </c>
      <c r="C284" s="30" t="s">
        <v>297</v>
      </c>
      <c r="D284" s="29" t="s">
        <v>301</v>
      </c>
      <c r="E284" s="29"/>
      <c r="F284" s="31">
        <v>350.5</v>
      </c>
      <c r="G284" s="31"/>
      <c r="H284" s="31">
        <f t="shared" si="37"/>
        <v>515.22</v>
      </c>
      <c r="I284" s="31">
        <f>H284-('incu-raw'!$G$647*2)</f>
        <v>515.22</v>
      </c>
      <c r="J284" s="31">
        <v>410.34</v>
      </c>
      <c r="K284" s="31">
        <f t="shared" si="38"/>
        <v>104.88000000000005</v>
      </c>
      <c r="L284" s="31">
        <f t="shared" si="43"/>
        <v>290.92216718266252</v>
      </c>
      <c r="M284" s="31">
        <v>10.37</v>
      </c>
      <c r="N284" s="32">
        <f t="shared" si="44"/>
        <v>0.10369999999999999</v>
      </c>
      <c r="O284" s="32">
        <f t="shared" si="45"/>
        <v>7.3521052631578936</v>
      </c>
      <c r="P284" s="32">
        <f t="shared" si="46"/>
        <v>7.3521052631578931E-2</v>
      </c>
      <c r="Q284" s="31">
        <v>1.75</v>
      </c>
      <c r="R284" s="31">
        <v>11.44</v>
      </c>
      <c r="S284" s="31">
        <f t="shared" si="40"/>
        <v>9.69</v>
      </c>
      <c r="T284" s="31">
        <v>8.6199999999999992</v>
      </c>
      <c r="U284" s="31">
        <f t="shared" si="41"/>
        <v>6.8699999999999992</v>
      </c>
      <c r="V284" s="31">
        <f t="shared" si="42"/>
        <v>2.8200000000000003</v>
      </c>
      <c r="W284" s="31">
        <f t="shared" si="39"/>
        <v>41.048034934497821</v>
      </c>
    </row>
    <row r="285" spans="1:23">
      <c r="A285" s="29" t="s">
        <v>47</v>
      </c>
      <c r="B285" s="30" t="s">
        <v>299</v>
      </c>
      <c r="C285" s="30" t="s">
        <v>297</v>
      </c>
      <c r="D285" s="29" t="s">
        <v>301</v>
      </c>
      <c r="E285" s="29"/>
      <c r="F285" s="31">
        <v>164.72</v>
      </c>
      <c r="G285" s="31"/>
      <c r="H285" s="31">
        <f t="shared" si="37"/>
        <v>332.36</v>
      </c>
      <c r="I285" s="31">
        <f>H285-('incu-raw'!$G$647*2)</f>
        <v>332.36</v>
      </c>
      <c r="J285" s="33"/>
      <c r="K285" s="31">
        <f t="shared" si="38"/>
        <v>332.36</v>
      </c>
      <c r="L285" s="31" t="e">
        <f t="shared" si="43"/>
        <v>#DIV/0!</v>
      </c>
      <c r="M285" s="33"/>
      <c r="N285" s="32">
        <f t="shared" si="44"/>
        <v>0</v>
      </c>
      <c r="O285" s="32" t="e">
        <f t="shared" si="45"/>
        <v>#DIV/0!</v>
      </c>
      <c r="P285" s="32" t="e">
        <f t="shared" si="46"/>
        <v>#DIV/0!</v>
      </c>
      <c r="Q285" s="33"/>
      <c r="R285" s="33"/>
      <c r="S285" s="31">
        <f t="shared" si="40"/>
        <v>0</v>
      </c>
      <c r="T285" s="33"/>
      <c r="U285" s="31">
        <f t="shared" si="41"/>
        <v>0</v>
      </c>
      <c r="V285" s="31">
        <f t="shared" si="42"/>
        <v>0</v>
      </c>
      <c r="W285" s="31" t="e">
        <f t="shared" si="39"/>
        <v>#DIV/0!</v>
      </c>
    </row>
    <row r="286" spans="1:23">
      <c r="A286" s="29" t="s">
        <v>50</v>
      </c>
      <c r="B286" s="30" t="s">
        <v>296</v>
      </c>
      <c r="C286" s="30" t="s">
        <v>297</v>
      </c>
      <c r="D286" s="30" t="s">
        <v>298</v>
      </c>
      <c r="E286" s="30"/>
      <c r="F286" s="31">
        <v>167.64</v>
      </c>
      <c r="G286" s="31"/>
      <c r="H286" s="31">
        <f t="shared" si="37"/>
        <v>285.74</v>
      </c>
      <c r="I286" s="31">
        <f>H286-('incu-raw'!$G$647*2)</f>
        <v>285.74</v>
      </c>
      <c r="J286" s="31">
        <v>214.66</v>
      </c>
      <c r="K286" s="31">
        <f t="shared" si="38"/>
        <v>71.080000000000013</v>
      </c>
      <c r="L286" s="31">
        <f t="shared" si="43"/>
        <v>85.261143430290872</v>
      </c>
      <c r="M286" s="31">
        <v>11.03</v>
      </c>
      <c r="N286" s="32">
        <f t="shared" si="44"/>
        <v>0.1103</v>
      </c>
      <c r="O286" s="32">
        <f t="shared" si="45"/>
        <v>4.3810230692076226</v>
      </c>
      <c r="P286" s="32">
        <f t="shared" si="46"/>
        <v>4.3810230692076228E-2</v>
      </c>
      <c r="Q286" s="31">
        <v>1.89</v>
      </c>
      <c r="R286" s="31">
        <v>11.86</v>
      </c>
      <c r="S286" s="31">
        <f t="shared" si="40"/>
        <v>9.9699999999999989</v>
      </c>
      <c r="T286" s="31">
        <v>5.85</v>
      </c>
      <c r="U286" s="31">
        <f t="shared" si="41"/>
        <v>3.96</v>
      </c>
      <c r="V286" s="31">
        <f t="shared" si="42"/>
        <v>6.0099999999999989</v>
      </c>
      <c r="W286" s="31">
        <f t="shared" si="39"/>
        <v>151.76767676767676</v>
      </c>
    </row>
    <row r="287" spans="1:23">
      <c r="A287" s="29" t="s">
        <v>50</v>
      </c>
      <c r="B287" s="30" t="s">
        <v>299</v>
      </c>
      <c r="C287" s="30" t="s">
        <v>297</v>
      </c>
      <c r="D287" s="30" t="s">
        <v>298</v>
      </c>
      <c r="E287" s="30"/>
      <c r="F287" s="31">
        <v>118.1</v>
      </c>
      <c r="G287" s="31"/>
      <c r="H287" s="31">
        <f t="shared" si="37"/>
        <v>257.33</v>
      </c>
      <c r="I287" s="31">
        <f>H287-('incu-raw'!$G$647*2)</f>
        <v>257.33</v>
      </c>
      <c r="J287" s="33"/>
      <c r="K287" s="31">
        <f t="shared" si="38"/>
        <v>257.33</v>
      </c>
      <c r="L287" s="31" t="e">
        <f t="shared" si="43"/>
        <v>#DIV/0!</v>
      </c>
      <c r="M287" s="33"/>
      <c r="N287" s="32">
        <f t="shared" si="44"/>
        <v>0</v>
      </c>
      <c r="O287" s="32" t="e">
        <f t="shared" si="45"/>
        <v>#DIV/0!</v>
      </c>
      <c r="P287" s="32" t="e">
        <f t="shared" si="46"/>
        <v>#DIV/0!</v>
      </c>
      <c r="Q287" s="33"/>
      <c r="R287" s="33"/>
      <c r="S287" s="31">
        <f t="shared" si="40"/>
        <v>0</v>
      </c>
      <c r="T287" s="33"/>
      <c r="U287" s="31">
        <f t="shared" si="41"/>
        <v>0</v>
      </c>
      <c r="V287" s="31">
        <f t="shared" si="42"/>
        <v>0</v>
      </c>
      <c r="W287" s="31" t="e">
        <f t="shared" si="39"/>
        <v>#DIV/0!</v>
      </c>
    </row>
    <row r="288" spans="1:23">
      <c r="A288" s="29" t="s">
        <v>50</v>
      </c>
      <c r="B288" s="29" t="s">
        <v>296</v>
      </c>
      <c r="C288" s="30" t="s">
        <v>297</v>
      </c>
      <c r="D288" s="29" t="s">
        <v>301</v>
      </c>
      <c r="E288" s="29"/>
      <c r="F288" s="31">
        <v>139.22999999999999</v>
      </c>
      <c r="G288" s="31"/>
      <c r="H288" s="31">
        <f t="shared" si="37"/>
        <v>381.48</v>
      </c>
      <c r="I288" s="31">
        <f>H288-('incu-raw'!$G$647*2)</f>
        <v>381.48</v>
      </c>
      <c r="J288" s="31">
        <v>287.92</v>
      </c>
      <c r="K288" s="31">
        <f t="shared" si="38"/>
        <v>93.56</v>
      </c>
      <c r="L288" s="31">
        <f t="shared" si="43"/>
        <v>138.00619300106047</v>
      </c>
      <c r="M288" s="31">
        <v>10.48</v>
      </c>
      <c r="N288" s="32">
        <f t="shared" si="44"/>
        <v>0.1048</v>
      </c>
      <c r="O288" s="32">
        <f t="shared" si="45"/>
        <v>5.0232873806998946</v>
      </c>
      <c r="P288" s="32">
        <f t="shared" si="46"/>
        <v>5.0232873806998944E-2</v>
      </c>
      <c r="Q288" s="31">
        <v>1.84</v>
      </c>
      <c r="R288" s="31">
        <v>11.27</v>
      </c>
      <c r="S288" s="31">
        <f t="shared" si="40"/>
        <v>9.43</v>
      </c>
      <c r="T288" s="31">
        <v>6.36</v>
      </c>
      <c r="U288" s="31">
        <f t="shared" si="41"/>
        <v>4.5200000000000005</v>
      </c>
      <c r="V288" s="31">
        <f t="shared" si="42"/>
        <v>4.9099999999999993</v>
      </c>
      <c r="W288" s="31">
        <f t="shared" si="39"/>
        <v>108.62831858407075</v>
      </c>
    </row>
    <row r="289" spans="1:23">
      <c r="A289" s="29" t="s">
        <v>50</v>
      </c>
      <c r="B289" s="30" t="s">
        <v>299</v>
      </c>
      <c r="C289" s="30" t="s">
        <v>297</v>
      </c>
      <c r="D289" s="29" t="s">
        <v>301</v>
      </c>
      <c r="E289" s="29"/>
      <c r="F289" s="31">
        <v>242.25</v>
      </c>
      <c r="G289" s="31"/>
      <c r="H289" s="31">
        <f>F289+'incu-raw'!F578</f>
        <v>242.25</v>
      </c>
      <c r="I289" s="31">
        <f>H289-('incu-raw'!$G$647*2)</f>
        <v>242.25</v>
      </c>
      <c r="J289" s="33"/>
      <c r="K289" s="31">
        <f t="shared" si="38"/>
        <v>242.25</v>
      </c>
      <c r="L289" s="31" t="e">
        <f t="shared" si="43"/>
        <v>#DIV/0!</v>
      </c>
      <c r="M289" s="33"/>
      <c r="N289" s="32">
        <f t="shared" si="44"/>
        <v>0</v>
      </c>
      <c r="O289" s="32" t="e">
        <f t="shared" si="45"/>
        <v>#DIV/0!</v>
      </c>
      <c r="P289" s="32" t="e">
        <f t="shared" si="46"/>
        <v>#DIV/0!</v>
      </c>
      <c r="Q289" s="33"/>
      <c r="R289" s="33"/>
      <c r="S289" s="31">
        <f t="shared" si="40"/>
        <v>0</v>
      </c>
      <c r="T289" s="33"/>
      <c r="U289" s="31">
        <f t="shared" si="41"/>
        <v>0</v>
      </c>
      <c r="V289" s="31">
        <f t="shared" si="42"/>
        <v>0</v>
      </c>
      <c r="W289" s="31" t="e">
        <f t="shared" si="39"/>
        <v>#DIV/0!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6"/>
  <sheetViews>
    <sheetView tabSelected="1" workbookViewId="0">
      <selection activeCell="I2" sqref="I2"/>
    </sheetView>
  </sheetViews>
  <sheetFormatPr baseColWidth="10" defaultRowHeight="15" x14ac:dyDescent="0"/>
  <cols>
    <col min="1" max="1" width="8.1640625" style="29" bestFit="1" customWidth="1"/>
    <col min="2" max="3" width="6.33203125" style="29" bestFit="1" customWidth="1"/>
    <col min="4" max="4" width="4.6640625" style="29" bestFit="1" customWidth="1"/>
    <col min="5" max="5" width="11.5" style="29" bestFit="1" customWidth="1"/>
    <col min="6" max="6" width="10.6640625" style="31" customWidth="1"/>
    <col min="7" max="7" width="13.1640625" style="31" bestFit="1" customWidth="1"/>
    <col min="8" max="8" width="11.1640625" style="31" customWidth="1"/>
    <col min="9" max="9" width="10.6640625" style="31" customWidth="1"/>
    <col min="10" max="10" width="13.6640625" style="31" bestFit="1" customWidth="1"/>
    <col min="11" max="11" width="10.6640625" style="31" customWidth="1"/>
    <col min="12" max="12" width="11.5" style="31" bestFit="1" customWidth="1"/>
    <col min="13" max="13" width="10.6640625" style="31" customWidth="1"/>
    <col min="14" max="16" width="10.6640625" style="32" customWidth="1"/>
    <col min="17" max="17" width="10.6640625" style="31" customWidth="1"/>
    <col min="18" max="18" width="11.5" style="31" bestFit="1" customWidth="1"/>
    <col min="19" max="19" width="10.6640625" style="31" customWidth="1"/>
    <col min="20" max="20" width="11.5" style="31" bestFit="1" customWidth="1"/>
    <col min="21" max="21" width="12.83203125" style="29" bestFit="1" customWidth="1"/>
    <col min="22" max="23" width="11" style="29" bestFit="1" customWidth="1"/>
    <col min="24" max="16384" width="10.83203125" style="28"/>
  </cols>
  <sheetData>
    <row r="1" spans="1:23" ht="45">
      <c r="A1" s="23" t="s">
        <v>273</v>
      </c>
      <c r="B1" s="24" t="s">
        <v>274</v>
      </c>
      <c r="C1" s="25" t="s">
        <v>275</v>
      </c>
      <c r="D1" s="24" t="s">
        <v>276</v>
      </c>
      <c r="E1" s="24" t="s">
        <v>277</v>
      </c>
      <c r="F1" s="26" t="s">
        <v>278</v>
      </c>
      <c r="G1" s="26" t="s">
        <v>279</v>
      </c>
      <c r="H1" s="26" t="s">
        <v>280</v>
      </c>
      <c r="I1" s="26" t="s">
        <v>281</v>
      </c>
      <c r="J1" s="26" t="s">
        <v>282</v>
      </c>
      <c r="K1" s="26" t="s">
        <v>283</v>
      </c>
      <c r="L1" s="26" t="s">
        <v>284</v>
      </c>
      <c r="M1" s="26" t="s">
        <v>285</v>
      </c>
      <c r="N1" s="27" t="s">
        <v>286</v>
      </c>
      <c r="O1" s="27" t="s">
        <v>287</v>
      </c>
      <c r="P1" s="27" t="s">
        <v>288</v>
      </c>
      <c r="Q1" s="26" t="s">
        <v>289</v>
      </c>
      <c r="R1" s="26" t="s">
        <v>290</v>
      </c>
      <c r="S1" s="26" t="s">
        <v>291</v>
      </c>
      <c r="T1" s="26" t="s">
        <v>292</v>
      </c>
      <c r="U1" s="23" t="s">
        <v>293</v>
      </c>
      <c r="V1" s="23" t="s">
        <v>294</v>
      </c>
      <c r="W1" s="23" t="s">
        <v>295</v>
      </c>
    </row>
    <row r="2" spans="1:23">
      <c r="A2" s="29" t="s">
        <v>209</v>
      </c>
      <c r="B2" s="30" t="s">
        <v>296</v>
      </c>
      <c r="C2" s="30" t="s">
        <v>302</v>
      </c>
      <c r="D2" s="29" t="s">
        <v>301</v>
      </c>
      <c r="F2" s="31">
        <v>237.99</v>
      </c>
      <c r="H2" s="31">
        <f>F2+F3</f>
        <v>476.95000000000005</v>
      </c>
      <c r="I2" s="31">
        <f t="shared" ref="I2:I65" si="0">H2-($G$647*2)</f>
        <v>476.95000000000005</v>
      </c>
      <c r="J2" s="31">
        <v>321.45</v>
      </c>
      <c r="K2" s="31">
        <f t="shared" ref="K2:K65" si="1">I2-J2</f>
        <v>155.50000000000006</v>
      </c>
      <c r="L2" s="31">
        <f>J2*(U2/S2)</f>
        <v>235.25678233438481</v>
      </c>
      <c r="M2" s="31">
        <v>10.24</v>
      </c>
      <c r="N2" s="32">
        <f>M2/100</f>
        <v>0.1024</v>
      </c>
      <c r="O2" s="32">
        <f>M2*(U2/S2)</f>
        <v>7.4942586750788633</v>
      </c>
      <c r="P2" s="32">
        <f>O2/100</f>
        <v>7.4942586750788631E-2</v>
      </c>
      <c r="Q2" s="31">
        <v>1.87</v>
      </c>
      <c r="R2" s="31">
        <v>11.38</v>
      </c>
      <c r="S2" s="31">
        <f t="shared" ref="S2:S65" si="2">R2-Q2</f>
        <v>9.5100000000000016</v>
      </c>
      <c r="T2" s="31">
        <v>8.83</v>
      </c>
      <c r="U2" s="31">
        <f t="shared" ref="U2:U65" si="3">T2-Q2</f>
        <v>6.96</v>
      </c>
      <c r="V2" s="31">
        <f t="shared" ref="V2:V65" si="4">S2-U2</f>
        <v>2.5500000000000016</v>
      </c>
      <c r="W2" s="31">
        <f t="shared" ref="W2:W65" si="5">(S2-U2)/U2*100</f>
        <v>36.637931034482776</v>
      </c>
    </row>
    <row r="3" spans="1:23">
      <c r="A3" s="29" t="s">
        <v>209</v>
      </c>
      <c r="B3" s="30" t="s">
        <v>299</v>
      </c>
      <c r="C3" s="30" t="s">
        <v>302</v>
      </c>
      <c r="D3" s="29" t="s">
        <v>301</v>
      </c>
      <c r="F3" s="31">
        <v>238.96</v>
      </c>
      <c r="I3" s="31">
        <f t="shared" si="0"/>
        <v>0</v>
      </c>
      <c r="J3" s="33"/>
      <c r="K3" s="31">
        <f t="shared" si="1"/>
        <v>0</v>
      </c>
      <c r="M3" s="33"/>
      <c r="Q3" s="33"/>
      <c r="R3" s="33"/>
      <c r="S3" s="31">
        <f t="shared" si="2"/>
        <v>0</v>
      </c>
      <c r="T3" s="33"/>
      <c r="U3" s="31">
        <f t="shared" si="3"/>
        <v>0</v>
      </c>
      <c r="V3" s="31">
        <f t="shared" si="4"/>
        <v>0</v>
      </c>
      <c r="W3" s="31" t="e">
        <f t="shared" si="5"/>
        <v>#DIV/0!</v>
      </c>
    </row>
    <row r="4" spans="1:23">
      <c r="A4" s="29" t="s">
        <v>213</v>
      </c>
      <c r="B4" s="30" t="s">
        <v>296</v>
      </c>
      <c r="C4" s="30" t="s">
        <v>302</v>
      </c>
      <c r="D4" s="29" t="s">
        <v>301</v>
      </c>
      <c r="F4" s="31">
        <v>257.07</v>
      </c>
      <c r="H4" s="31">
        <f>F4+F5</f>
        <v>548.25</v>
      </c>
      <c r="I4" s="31">
        <f t="shared" si="0"/>
        <v>548.25</v>
      </c>
      <c r="J4" s="31">
        <v>329.29</v>
      </c>
      <c r="K4" s="31">
        <f t="shared" si="1"/>
        <v>218.95999999999998</v>
      </c>
      <c r="L4" s="31">
        <f>J4*(U4/S4)</f>
        <v>234.97722385141742</v>
      </c>
      <c r="M4" s="31">
        <v>10.28</v>
      </c>
      <c r="N4" s="32">
        <f>M4/100</f>
        <v>0.10279999999999999</v>
      </c>
      <c r="O4" s="32">
        <f>M4*(U4/S4)</f>
        <v>7.335679374389052</v>
      </c>
      <c r="P4" s="32">
        <f>O4/100</f>
        <v>7.3356793743890522E-2</v>
      </c>
      <c r="Q4" s="31">
        <v>2.02</v>
      </c>
      <c r="R4" s="31">
        <v>12.25</v>
      </c>
      <c r="S4" s="31">
        <f t="shared" si="2"/>
        <v>10.23</v>
      </c>
      <c r="T4" s="31">
        <v>9.32</v>
      </c>
      <c r="U4" s="31">
        <f t="shared" si="3"/>
        <v>7.3000000000000007</v>
      </c>
      <c r="V4" s="31">
        <f t="shared" si="4"/>
        <v>2.9299999999999997</v>
      </c>
      <c r="W4" s="31">
        <f t="shared" si="5"/>
        <v>40.136986301369852</v>
      </c>
    </row>
    <row r="5" spans="1:23">
      <c r="A5" s="29" t="s">
        <v>213</v>
      </c>
      <c r="B5" s="30" t="s">
        <v>299</v>
      </c>
      <c r="C5" s="30" t="s">
        <v>302</v>
      </c>
      <c r="D5" s="29" t="s">
        <v>301</v>
      </c>
      <c r="F5" s="31">
        <v>291.18</v>
      </c>
      <c r="I5" s="31">
        <f t="shared" si="0"/>
        <v>0</v>
      </c>
      <c r="J5" s="33"/>
      <c r="K5" s="31">
        <f t="shared" si="1"/>
        <v>0</v>
      </c>
      <c r="M5" s="33"/>
      <c r="Q5" s="33"/>
      <c r="R5" s="33"/>
      <c r="S5" s="31">
        <f t="shared" si="2"/>
        <v>0</v>
      </c>
      <c r="T5" s="33"/>
      <c r="U5" s="31">
        <f t="shared" si="3"/>
        <v>0</v>
      </c>
      <c r="V5" s="31">
        <f t="shared" si="4"/>
        <v>0</v>
      </c>
      <c r="W5" s="31" t="e">
        <f t="shared" si="5"/>
        <v>#DIV/0!</v>
      </c>
    </row>
    <row r="6" spans="1:23">
      <c r="A6" s="29" t="s">
        <v>217</v>
      </c>
      <c r="B6" s="30" t="s">
        <v>296</v>
      </c>
      <c r="C6" s="30" t="s">
        <v>302</v>
      </c>
      <c r="D6" s="29" t="s">
        <v>301</v>
      </c>
      <c r="F6" s="31">
        <v>92.35</v>
      </c>
      <c r="I6" s="31">
        <f t="shared" si="0"/>
        <v>0</v>
      </c>
      <c r="J6" s="31">
        <v>248.18</v>
      </c>
      <c r="K6" s="31">
        <f t="shared" si="1"/>
        <v>-248.18</v>
      </c>
      <c r="L6" s="31">
        <f>J6*(U6/S6)</f>
        <v>178.03710798122069</v>
      </c>
      <c r="M6" s="31">
        <v>10.09</v>
      </c>
      <c r="N6" s="32">
        <f>M6/100</f>
        <v>0.1009</v>
      </c>
      <c r="O6" s="32">
        <f>M6*(U6/S6)</f>
        <v>7.2382723004694842</v>
      </c>
      <c r="P6" s="32">
        <f>O6/100</f>
        <v>7.2382723004694838E-2</v>
      </c>
      <c r="Q6" s="31">
        <v>1.88</v>
      </c>
      <c r="R6" s="31">
        <v>12.53</v>
      </c>
      <c r="S6" s="31">
        <f t="shared" si="2"/>
        <v>10.649999999999999</v>
      </c>
      <c r="T6" s="31">
        <v>9.52</v>
      </c>
      <c r="U6" s="31">
        <f t="shared" si="3"/>
        <v>7.64</v>
      </c>
      <c r="V6" s="31">
        <f t="shared" si="4"/>
        <v>3.0099999999999989</v>
      </c>
      <c r="W6" s="31">
        <f t="shared" si="5"/>
        <v>39.397905759162285</v>
      </c>
    </row>
    <row r="7" spans="1:23">
      <c r="A7" s="29" t="s">
        <v>217</v>
      </c>
      <c r="B7" s="30" t="s">
        <v>299</v>
      </c>
      <c r="C7" s="30" t="s">
        <v>302</v>
      </c>
      <c r="D7" s="29" t="s">
        <v>301</v>
      </c>
      <c r="F7" s="31">
        <v>300.95999999999998</v>
      </c>
      <c r="H7" s="31">
        <f>F7+F8</f>
        <v>592.47</v>
      </c>
      <c r="I7" s="31">
        <f t="shared" si="0"/>
        <v>592.47</v>
      </c>
      <c r="J7" s="33"/>
      <c r="K7" s="31">
        <f t="shared" si="1"/>
        <v>592.47</v>
      </c>
      <c r="M7" s="33"/>
      <c r="Q7" s="33"/>
      <c r="R7" s="33"/>
      <c r="S7" s="31">
        <f t="shared" si="2"/>
        <v>0</v>
      </c>
      <c r="T7" s="33"/>
      <c r="U7" s="31">
        <f t="shared" si="3"/>
        <v>0</v>
      </c>
      <c r="V7" s="31">
        <f t="shared" si="4"/>
        <v>0</v>
      </c>
      <c r="W7" s="31" t="e">
        <f t="shared" si="5"/>
        <v>#DIV/0!</v>
      </c>
    </row>
    <row r="8" spans="1:23">
      <c r="A8" s="29" t="s">
        <v>221</v>
      </c>
      <c r="B8" s="30" t="s">
        <v>296</v>
      </c>
      <c r="C8" s="30" t="s">
        <v>302</v>
      </c>
      <c r="D8" s="29" t="s">
        <v>301</v>
      </c>
      <c r="F8" s="31">
        <v>291.51</v>
      </c>
      <c r="H8" s="31">
        <f>F8+F9</f>
        <v>694.78</v>
      </c>
      <c r="I8" s="31">
        <f t="shared" si="0"/>
        <v>694.78</v>
      </c>
      <c r="J8" s="31">
        <v>331.16</v>
      </c>
      <c r="K8" s="31">
        <f t="shared" si="1"/>
        <v>363.61999999999995</v>
      </c>
      <c r="L8" s="31">
        <f>J8*(U8/S8)</f>
        <v>251.02163701067619</v>
      </c>
      <c r="M8" s="31">
        <v>10.35</v>
      </c>
      <c r="N8" s="32">
        <f>M8/100</f>
        <v>0.10349999999999999</v>
      </c>
      <c r="O8" s="32">
        <f>M8*(U8/S8)</f>
        <v>7.8453736654804267</v>
      </c>
      <c r="P8" s="32">
        <f>O8/100</f>
        <v>7.8453736654804263E-2</v>
      </c>
      <c r="Q8" s="31">
        <v>1.9</v>
      </c>
      <c r="R8" s="31">
        <v>13.14</v>
      </c>
      <c r="S8" s="31">
        <f t="shared" si="2"/>
        <v>11.24</v>
      </c>
      <c r="T8" s="31">
        <v>10.42</v>
      </c>
      <c r="U8" s="31">
        <f t="shared" si="3"/>
        <v>8.52</v>
      </c>
      <c r="V8" s="31">
        <f t="shared" si="4"/>
        <v>2.7200000000000006</v>
      </c>
      <c r="W8" s="31">
        <f t="shared" si="5"/>
        <v>31.924882629107991</v>
      </c>
    </row>
    <row r="9" spans="1:23">
      <c r="A9" s="29" t="s">
        <v>221</v>
      </c>
      <c r="B9" s="30" t="s">
        <v>299</v>
      </c>
      <c r="C9" s="30" t="s">
        <v>302</v>
      </c>
      <c r="D9" s="29" t="s">
        <v>301</v>
      </c>
      <c r="F9" s="31">
        <v>403.27</v>
      </c>
      <c r="I9" s="31">
        <f t="shared" si="0"/>
        <v>0</v>
      </c>
      <c r="J9" s="33"/>
      <c r="K9" s="31">
        <f t="shared" si="1"/>
        <v>0</v>
      </c>
      <c r="M9" s="33"/>
      <c r="Q9" s="33"/>
      <c r="R9" s="33"/>
      <c r="S9" s="31">
        <f t="shared" si="2"/>
        <v>0</v>
      </c>
      <c r="T9" s="33"/>
      <c r="U9" s="31">
        <f t="shared" si="3"/>
        <v>0</v>
      </c>
      <c r="V9" s="31">
        <f t="shared" si="4"/>
        <v>0</v>
      </c>
      <c r="W9" s="31" t="e">
        <f t="shared" si="5"/>
        <v>#DIV/0!</v>
      </c>
    </row>
    <row r="10" spans="1:23">
      <c r="A10" s="29" t="s">
        <v>225</v>
      </c>
      <c r="B10" s="30" t="s">
        <v>296</v>
      </c>
      <c r="C10" s="30" t="s">
        <v>302</v>
      </c>
      <c r="D10" s="29" t="s">
        <v>301</v>
      </c>
      <c r="F10" s="31">
        <v>89.35</v>
      </c>
      <c r="I10" s="31">
        <f t="shared" si="0"/>
        <v>0</v>
      </c>
      <c r="J10" s="31">
        <v>256.95999999999998</v>
      </c>
      <c r="K10" s="31">
        <f t="shared" si="1"/>
        <v>-256.95999999999998</v>
      </c>
      <c r="L10" s="31">
        <f>J10*(U10/S10)</f>
        <v>175.96173913043478</v>
      </c>
      <c r="M10" s="31">
        <v>12.19</v>
      </c>
      <c r="N10" s="32">
        <f>M10/100</f>
        <v>0.12189999999999999</v>
      </c>
      <c r="O10" s="32">
        <f>M10*(U10/S10)</f>
        <v>8.3475000000000001</v>
      </c>
      <c r="P10" s="32">
        <f>O10/100</f>
        <v>8.3475000000000008E-2</v>
      </c>
      <c r="Q10" s="31">
        <v>1.93</v>
      </c>
      <c r="R10" s="31">
        <v>11.13</v>
      </c>
      <c r="S10" s="31">
        <f t="shared" si="2"/>
        <v>9.2000000000000011</v>
      </c>
      <c r="T10" s="31">
        <v>8.23</v>
      </c>
      <c r="U10" s="31">
        <f t="shared" si="3"/>
        <v>6.3000000000000007</v>
      </c>
      <c r="V10" s="31">
        <f t="shared" si="4"/>
        <v>2.9000000000000004</v>
      </c>
      <c r="W10" s="31">
        <f t="shared" si="5"/>
        <v>46.031746031746032</v>
      </c>
    </row>
    <row r="11" spans="1:23">
      <c r="A11" s="29" t="s">
        <v>225</v>
      </c>
      <c r="B11" s="30" t="s">
        <v>299</v>
      </c>
      <c r="C11" s="30" t="s">
        <v>302</v>
      </c>
      <c r="D11" s="29" t="s">
        <v>301</v>
      </c>
      <c r="F11" s="31">
        <v>288.93</v>
      </c>
      <c r="I11" s="31">
        <f t="shared" si="0"/>
        <v>0</v>
      </c>
      <c r="J11" s="33"/>
      <c r="K11" s="31">
        <f t="shared" si="1"/>
        <v>0</v>
      </c>
      <c r="M11" s="33"/>
      <c r="Q11" s="33"/>
      <c r="R11" s="33"/>
      <c r="S11" s="31">
        <f t="shared" si="2"/>
        <v>0</v>
      </c>
      <c r="T11" s="33"/>
      <c r="U11" s="31">
        <f t="shared" si="3"/>
        <v>0</v>
      </c>
      <c r="V11" s="31">
        <f t="shared" si="4"/>
        <v>0</v>
      </c>
      <c r="W11" s="31" t="e">
        <f t="shared" si="5"/>
        <v>#DIV/0!</v>
      </c>
    </row>
    <row r="12" spans="1:23">
      <c r="A12" s="29" t="s">
        <v>229</v>
      </c>
      <c r="B12" s="30" t="s">
        <v>296</v>
      </c>
      <c r="C12" s="30" t="s">
        <v>302</v>
      </c>
      <c r="D12" s="29" t="s">
        <v>301</v>
      </c>
      <c r="F12" s="31">
        <v>255.2</v>
      </c>
      <c r="H12" s="31">
        <f>F12+F13</f>
        <v>540.21</v>
      </c>
      <c r="I12" s="31">
        <f t="shared" si="0"/>
        <v>540.21</v>
      </c>
      <c r="J12" s="31">
        <v>347.36</v>
      </c>
      <c r="K12" s="31">
        <f t="shared" si="1"/>
        <v>192.85000000000002</v>
      </c>
      <c r="L12" s="31">
        <f>J12*(U12/S12)</f>
        <v>230.17409869083588</v>
      </c>
      <c r="M12" s="31">
        <v>10.050000000000001</v>
      </c>
      <c r="N12" s="32">
        <f>M12/100</f>
        <v>0.10050000000000001</v>
      </c>
      <c r="O12" s="32">
        <f>M12*(U12/S12)</f>
        <v>6.6595166163142006</v>
      </c>
      <c r="P12" s="32">
        <f>O12/100</f>
        <v>6.6595166163142011E-2</v>
      </c>
      <c r="Q12" s="31">
        <v>1.99</v>
      </c>
      <c r="R12" s="31">
        <v>11.92</v>
      </c>
      <c r="S12" s="31">
        <f t="shared" si="2"/>
        <v>9.93</v>
      </c>
      <c r="T12" s="31">
        <v>8.57</v>
      </c>
      <c r="U12" s="31">
        <f t="shared" si="3"/>
        <v>6.58</v>
      </c>
      <c r="V12" s="31">
        <f t="shared" si="4"/>
        <v>3.3499999999999996</v>
      </c>
      <c r="W12" s="31">
        <f t="shared" si="5"/>
        <v>50.911854103343458</v>
      </c>
    </row>
    <row r="13" spans="1:23">
      <c r="A13" s="29" t="s">
        <v>229</v>
      </c>
      <c r="B13" s="30" t="s">
        <v>299</v>
      </c>
      <c r="C13" s="30" t="s">
        <v>302</v>
      </c>
      <c r="D13" s="29" t="s">
        <v>301</v>
      </c>
      <c r="F13" s="31">
        <v>285.01</v>
      </c>
      <c r="I13" s="31">
        <f t="shared" si="0"/>
        <v>0</v>
      </c>
      <c r="J13" s="33"/>
      <c r="K13" s="31">
        <f t="shared" si="1"/>
        <v>0</v>
      </c>
      <c r="M13" s="33"/>
      <c r="Q13" s="33"/>
      <c r="R13" s="33"/>
      <c r="S13" s="31">
        <f t="shared" si="2"/>
        <v>0</v>
      </c>
      <c r="T13" s="33"/>
      <c r="U13" s="31">
        <f t="shared" si="3"/>
        <v>0</v>
      </c>
      <c r="V13" s="31">
        <f t="shared" si="4"/>
        <v>0</v>
      </c>
      <c r="W13" s="31" t="e">
        <f t="shared" si="5"/>
        <v>#DIV/0!</v>
      </c>
    </row>
    <row r="14" spans="1:23">
      <c r="A14" s="29" t="s">
        <v>303</v>
      </c>
      <c r="B14" s="30" t="s">
        <v>296</v>
      </c>
      <c r="C14" s="30" t="s">
        <v>302</v>
      </c>
      <c r="D14" s="29" t="s">
        <v>301</v>
      </c>
      <c r="E14" s="29" t="s">
        <v>304</v>
      </c>
      <c r="F14" s="31">
        <v>0</v>
      </c>
      <c r="G14" s="31">
        <v>2.2400000000000002</v>
      </c>
      <c r="H14" s="31">
        <f>F14+F15</f>
        <v>164.85</v>
      </c>
      <c r="I14" s="31">
        <f t="shared" si="0"/>
        <v>164.85</v>
      </c>
      <c r="J14" s="31">
        <v>114.7</v>
      </c>
      <c r="K14" s="31">
        <f t="shared" si="1"/>
        <v>50.149999999999991</v>
      </c>
      <c r="L14" s="31">
        <f>J14*(U14/S14)</f>
        <v>84.843417085427134</v>
      </c>
      <c r="M14" s="31">
        <v>10.09</v>
      </c>
      <c r="N14" s="32">
        <f>M14/100</f>
        <v>0.1009</v>
      </c>
      <c r="O14" s="32">
        <f>M14*(U14/S14)</f>
        <v>7.4635577889447235</v>
      </c>
      <c r="P14" s="32">
        <f>O14/100</f>
        <v>7.4635577889447233E-2</v>
      </c>
      <c r="Q14" s="31">
        <v>1.98</v>
      </c>
      <c r="R14" s="31">
        <v>11.93</v>
      </c>
      <c r="S14" s="31">
        <f t="shared" si="2"/>
        <v>9.9499999999999993</v>
      </c>
      <c r="T14" s="31">
        <v>9.34</v>
      </c>
      <c r="U14" s="31">
        <f t="shared" si="3"/>
        <v>7.3599999999999994</v>
      </c>
      <c r="V14" s="31">
        <f t="shared" si="4"/>
        <v>2.59</v>
      </c>
      <c r="W14" s="31">
        <f t="shared" si="5"/>
        <v>35.190217391304344</v>
      </c>
    </row>
    <row r="15" spans="1:23">
      <c r="A15" s="29" t="s">
        <v>303</v>
      </c>
      <c r="B15" s="30" t="s">
        <v>299</v>
      </c>
      <c r="C15" s="30" t="s">
        <v>302</v>
      </c>
      <c r="D15" s="29" t="s">
        <v>301</v>
      </c>
      <c r="F15" s="31">
        <v>164.85</v>
      </c>
      <c r="I15" s="31">
        <f t="shared" si="0"/>
        <v>0</v>
      </c>
      <c r="J15" s="33"/>
      <c r="K15" s="31">
        <f t="shared" si="1"/>
        <v>0</v>
      </c>
      <c r="M15" s="33"/>
      <c r="Q15" s="33"/>
      <c r="R15" s="33"/>
      <c r="S15" s="31">
        <f t="shared" si="2"/>
        <v>0</v>
      </c>
      <c r="T15" s="33"/>
      <c r="U15" s="31">
        <f t="shared" si="3"/>
        <v>0</v>
      </c>
      <c r="V15" s="31">
        <f t="shared" si="4"/>
        <v>0</v>
      </c>
      <c r="W15" s="31" t="e">
        <f t="shared" si="5"/>
        <v>#DIV/0!</v>
      </c>
    </row>
    <row r="16" spans="1:23">
      <c r="A16" s="29" t="s">
        <v>237</v>
      </c>
      <c r="B16" s="30" t="s">
        <v>296</v>
      </c>
      <c r="C16" s="30" t="s">
        <v>302</v>
      </c>
      <c r="D16" s="29" t="s">
        <v>301</v>
      </c>
      <c r="E16" s="29" t="s">
        <v>304</v>
      </c>
      <c r="F16" s="31">
        <v>0</v>
      </c>
      <c r="H16" s="31">
        <f>F16+F17</f>
        <v>133.37</v>
      </c>
      <c r="I16" s="31">
        <f t="shared" si="0"/>
        <v>133.37</v>
      </c>
      <c r="J16" s="31">
        <v>71.77</v>
      </c>
      <c r="K16" s="31">
        <f t="shared" si="1"/>
        <v>61.600000000000009</v>
      </c>
      <c r="L16" s="31">
        <f>J16*(U16/S16)</f>
        <v>47.915214899713483</v>
      </c>
      <c r="M16" s="31">
        <v>10.35</v>
      </c>
      <c r="N16" s="32">
        <f>M16/100</f>
        <v>0.10349999999999999</v>
      </c>
      <c r="O16" s="32">
        <f>M16*(U16/S16)</f>
        <v>6.9098853868194867</v>
      </c>
      <c r="P16" s="32">
        <f>O16/100</f>
        <v>6.9098853868194865E-2</v>
      </c>
      <c r="Q16" s="31">
        <v>1.97</v>
      </c>
      <c r="R16" s="31">
        <v>12.44</v>
      </c>
      <c r="S16" s="31">
        <f t="shared" si="2"/>
        <v>10.469999999999999</v>
      </c>
      <c r="T16" s="31">
        <v>8.9600000000000009</v>
      </c>
      <c r="U16" s="31">
        <f t="shared" si="3"/>
        <v>6.9900000000000011</v>
      </c>
      <c r="V16" s="31">
        <f t="shared" si="4"/>
        <v>3.4799999999999978</v>
      </c>
      <c r="W16" s="31">
        <f t="shared" si="5"/>
        <v>49.785407725321853</v>
      </c>
    </row>
    <row r="17" spans="1:23">
      <c r="A17" s="29" t="s">
        <v>237</v>
      </c>
      <c r="B17" s="30" t="s">
        <v>299</v>
      </c>
      <c r="C17" s="30" t="s">
        <v>302</v>
      </c>
      <c r="D17" s="29" t="s">
        <v>301</v>
      </c>
      <c r="F17" s="31">
        <v>133.37</v>
      </c>
      <c r="I17" s="31">
        <f t="shared" si="0"/>
        <v>0</v>
      </c>
      <c r="J17" s="33"/>
      <c r="K17" s="31">
        <f t="shared" si="1"/>
        <v>0</v>
      </c>
      <c r="M17" s="33"/>
      <c r="Q17" s="33"/>
      <c r="R17" s="33"/>
      <c r="S17" s="31">
        <f t="shared" si="2"/>
        <v>0</v>
      </c>
      <c r="T17" s="33"/>
      <c r="U17" s="31">
        <f t="shared" si="3"/>
        <v>0</v>
      </c>
      <c r="V17" s="31">
        <f t="shared" si="4"/>
        <v>0</v>
      </c>
      <c r="W17" s="31" t="e">
        <f t="shared" si="5"/>
        <v>#DIV/0!</v>
      </c>
    </row>
    <row r="18" spans="1:23">
      <c r="A18" s="29" t="s">
        <v>241</v>
      </c>
      <c r="B18" s="30" t="s">
        <v>296</v>
      </c>
      <c r="C18" s="30" t="s">
        <v>302</v>
      </c>
      <c r="D18" s="29" t="s">
        <v>301</v>
      </c>
      <c r="F18" s="31">
        <v>81.540000000000006</v>
      </c>
      <c r="H18" s="31">
        <f>F18+F19</f>
        <v>160.11000000000001</v>
      </c>
      <c r="I18" s="31">
        <f t="shared" si="0"/>
        <v>160.11000000000001</v>
      </c>
      <c r="J18" s="31">
        <v>109.01</v>
      </c>
      <c r="K18" s="31">
        <f t="shared" si="1"/>
        <v>51.100000000000009</v>
      </c>
      <c r="L18" s="31">
        <f>J18*(U18/S18)</f>
        <v>74.012609117361777</v>
      </c>
      <c r="M18" s="31">
        <v>10.08</v>
      </c>
      <c r="N18" s="32">
        <f>M18/100</f>
        <v>0.1008</v>
      </c>
      <c r="O18" s="32">
        <f>M18*(U18/S18)</f>
        <v>6.8438409311348201</v>
      </c>
      <c r="P18" s="32">
        <f>O18/100</f>
        <v>6.8438409311348203E-2</v>
      </c>
      <c r="Q18" s="31">
        <v>2.0299999999999998</v>
      </c>
      <c r="R18" s="31">
        <v>12.34</v>
      </c>
      <c r="S18" s="31">
        <f t="shared" si="2"/>
        <v>10.31</v>
      </c>
      <c r="T18" s="31">
        <v>9.0299999999999994</v>
      </c>
      <c r="U18" s="31">
        <f t="shared" si="3"/>
        <v>7</v>
      </c>
      <c r="V18" s="31">
        <f t="shared" si="4"/>
        <v>3.3100000000000005</v>
      </c>
      <c r="W18" s="31">
        <f t="shared" si="5"/>
        <v>47.285714285714292</v>
      </c>
    </row>
    <row r="19" spans="1:23">
      <c r="A19" s="29" t="s">
        <v>241</v>
      </c>
      <c r="B19" s="30" t="s">
        <v>299</v>
      </c>
      <c r="C19" s="30" t="s">
        <v>302</v>
      </c>
      <c r="D19" s="29" t="s">
        <v>301</v>
      </c>
      <c r="F19" s="31">
        <v>78.569999999999993</v>
      </c>
      <c r="I19" s="31">
        <f t="shared" si="0"/>
        <v>0</v>
      </c>
      <c r="J19" s="33"/>
      <c r="K19" s="31">
        <f t="shared" si="1"/>
        <v>0</v>
      </c>
      <c r="M19" s="33"/>
      <c r="Q19" s="33"/>
      <c r="R19" s="33"/>
      <c r="S19" s="31">
        <f t="shared" si="2"/>
        <v>0</v>
      </c>
      <c r="T19" s="33"/>
      <c r="U19" s="31">
        <f t="shared" si="3"/>
        <v>0</v>
      </c>
      <c r="V19" s="31">
        <f t="shared" si="4"/>
        <v>0</v>
      </c>
      <c r="W19" s="31" t="e">
        <f t="shared" si="5"/>
        <v>#DIV/0!</v>
      </c>
    </row>
    <row r="20" spans="1:23">
      <c r="A20" s="29" t="s">
        <v>245</v>
      </c>
      <c r="B20" s="30" t="s">
        <v>296</v>
      </c>
      <c r="C20" s="30" t="s">
        <v>302</v>
      </c>
      <c r="D20" s="29" t="s">
        <v>301</v>
      </c>
      <c r="E20" s="29" t="s">
        <v>304</v>
      </c>
      <c r="F20" s="31">
        <v>0</v>
      </c>
      <c r="H20" s="31">
        <f>F20+F21</f>
        <v>0</v>
      </c>
      <c r="I20" s="31">
        <f t="shared" si="0"/>
        <v>0</v>
      </c>
      <c r="K20" s="31">
        <f t="shared" si="1"/>
        <v>0</v>
      </c>
      <c r="S20" s="31">
        <f t="shared" si="2"/>
        <v>0</v>
      </c>
      <c r="U20" s="31">
        <f t="shared" si="3"/>
        <v>0</v>
      </c>
      <c r="V20" s="31">
        <f t="shared" si="4"/>
        <v>0</v>
      </c>
      <c r="W20" s="31" t="e">
        <f t="shared" si="5"/>
        <v>#DIV/0!</v>
      </c>
    </row>
    <row r="21" spans="1:23">
      <c r="A21" s="29" t="s">
        <v>245</v>
      </c>
      <c r="B21" s="30" t="s">
        <v>299</v>
      </c>
      <c r="C21" s="30" t="s">
        <v>302</v>
      </c>
      <c r="D21" s="29" t="s">
        <v>301</v>
      </c>
      <c r="E21" s="29" t="s">
        <v>304</v>
      </c>
      <c r="F21" s="31">
        <v>0</v>
      </c>
      <c r="H21" s="31">
        <f>F21+F22</f>
        <v>263.91000000000003</v>
      </c>
      <c r="I21" s="31">
        <f t="shared" si="0"/>
        <v>263.91000000000003</v>
      </c>
      <c r="J21" s="33"/>
      <c r="K21" s="31">
        <f t="shared" si="1"/>
        <v>263.91000000000003</v>
      </c>
      <c r="M21" s="33"/>
      <c r="Q21" s="33"/>
      <c r="R21" s="33"/>
      <c r="S21" s="31">
        <f t="shared" si="2"/>
        <v>0</v>
      </c>
      <c r="T21" s="33"/>
      <c r="U21" s="31">
        <f t="shared" si="3"/>
        <v>0</v>
      </c>
      <c r="V21" s="31">
        <f t="shared" si="4"/>
        <v>0</v>
      </c>
      <c r="W21" s="31" t="e">
        <f t="shared" si="5"/>
        <v>#DIV/0!</v>
      </c>
    </row>
    <row r="22" spans="1:23">
      <c r="A22" s="29" t="s">
        <v>249</v>
      </c>
      <c r="B22" s="30" t="s">
        <v>296</v>
      </c>
      <c r="C22" s="30" t="s">
        <v>302</v>
      </c>
      <c r="D22" s="29" t="s">
        <v>301</v>
      </c>
      <c r="F22" s="31">
        <v>263.91000000000003</v>
      </c>
      <c r="H22" s="31">
        <f>F22+F23</f>
        <v>486.61</v>
      </c>
      <c r="I22" s="31">
        <f t="shared" si="0"/>
        <v>486.61</v>
      </c>
      <c r="J22" s="31">
        <v>212.37</v>
      </c>
      <c r="K22" s="31">
        <f t="shared" si="1"/>
        <v>274.24</v>
      </c>
      <c r="L22" s="31">
        <f>J22*(U22/S22)</f>
        <v>152.62128331688055</v>
      </c>
      <c r="M22" s="31">
        <v>10.27</v>
      </c>
      <c r="N22" s="32">
        <f>M22/100</f>
        <v>0.1027</v>
      </c>
      <c r="O22" s="32">
        <f>M22*(U22/S22)</f>
        <v>7.3806120434353399</v>
      </c>
      <c r="P22" s="32">
        <f>O22/100</f>
        <v>7.3806120434353403E-2</v>
      </c>
      <c r="Q22" s="31">
        <v>1.91</v>
      </c>
      <c r="R22" s="31">
        <v>12.04</v>
      </c>
      <c r="S22" s="31">
        <f t="shared" si="2"/>
        <v>10.129999999999999</v>
      </c>
      <c r="T22" s="31">
        <v>9.19</v>
      </c>
      <c r="U22" s="31">
        <f t="shared" si="3"/>
        <v>7.2799999999999994</v>
      </c>
      <c r="V22" s="31">
        <f t="shared" si="4"/>
        <v>2.8499999999999996</v>
      </c>
      <c r="W22" s="31">
        <f t="shared" si="5"/>
        <v>39.14835164835165</v>
      </c>
    </row>
    <row r="23" spans="1:23">
      <c r="A23" s="29" t="s">
        <v>249</v>
      </c>
      <c r="B23" s="30" t="s">
        <v>299</v>
      </c>
      <c r="C23" s="30" t="s">
        <v>302</v>
      </c>
      <c r="D23" s="29" t="s">
        <v>301</v>
      </c>
      <c r="F23" s="31">
        <v>222.7</v>
      </c>
      <c r="I23" s="31">
        <f t="shared" si="0"/>
        <v>0</v>
      </c>
      <c r="J23" s="33"/>
      <c r="K23" s="31">
        <f t="shared" si="1"/>
        <v>0</v>
      </c>
      <c r="M23" s="33"/>
      <c r="Q23" s="33"/>
      <c r="R23" s="33"/>
      <c r="S23" s="31">
        <f t="shared" si="2"/>
        <v>0</v>
      </c>
      <c r="T23" s="33"/>
      <c r="U23" s="31">
        <f t="shared" si="3"/>
        <v>0</v>
      </c>
      <c r="V23" s="31">
        <f t="shared" si="4"/>
        <v>0</v>
      </c>
      <c r="W23" s="31" t="e">
        <f t="shared" si="5"/>
        <v>#DIV/0!</v>
      </c>
    </row>
    <row r="24" spans="1:23">
      <c r="A24" s="29" t="s">
        <v>253</v>
      </c>
      <c r="B24" s="30" t="s">
        <v>296</v>
      </c>
      <c r="C24" s="30" t="s">
        <v>302</v>
      </c>
      <c r="D24" s="29" t="s">
        <v>301</v>
      </c>
      <c r="F24" s="31">
        <v>34.06</v>
      </c>
      <c r="H24" s="31">
        <f>F24+F25</f>
        <v>191</v>
      </c>
      <c r="I24" s="31">
        <f t="shared" si="0"/>
        <v>191</v>
      </c>
      <c r="J24" s="31">
        <v>147.03</v>
      </c>
      <c r="K24" s="31">
        <f t="shared" si="1"/>
        <v>43.97</v>
      </c>
      <c r="L24" s="31">
        <f>J24*(U24/S24)</f>
        <v>108.93999999999998</v>
      </c>
      <c r="M24" s="31">
        <v>10.25</v>
      </c>
      <c r="N24" s="32">
        <f>M24/100</f>
        <v>0.10249999999999999</v>
      </c>
      <c r="O24" s="32">
        <f>M24*(U24/S24)</f>
        <v>7.5946065428824037</v>
      </c>
      <c r="P24" s="32">
        <f>O24/100</f>
        <v>7.5946065428824039E-2</v>
      </c>
      <c r="Q24" s="31">
        <v>1.74</v>
      </c>
      <c r="R24" s="31">
        <v>13.05</v>
      </c>
      <c r="S24" s="31">
        <f t="shared" si="2"/>
        <v>11.31</v>
      </c>
      <c r="T24" s="31">
        <v>10.119999999999999</v>
      </c>
      <c r="U24" s="31">
        <f t="shared" si="3"/>
        <v>8.379999999999999</v>
      </c>
      <c r="V24" s="31">
        <f t="shared" si="4"/>
        <v>2.9300000000000015</v>
      </c>
      <c r="W24" s="31">
        <f t="shared" si="5"/>
        <v>34.96420047732699</v>
      </c>
    </row>
    <row r="25" spans="1:23">
      <c r="A25" s="29" t="s">
        <v>253</v>
      </c>
      <c r="B25" s="30" t="s">
        <v>299</v>
      </c>
      <c r="C25" s="30" t="s">
        <v>302</v>
      </c>
      <c r="D25" s="29" t="s">
        <v>301</v>
      </c>
      <c r="F25" s="31">
        <v>156.94</v>
      </c>
      <c r="I25" s="31">
        <f t="shared" si="0"/>
        <v>0</v>
      </c>
      <c r="J25" s="33"/>
      <c r="K25" s="31">
        <f t="shared" si="1"/>
        <v>0</v>
      </c>
      <c r="M25" s="33"/>
      <c r="Q25" s="33"/>
      <c r="R25" s="33"/>
      <c r="S25" s="31">
        <f t="shared" si="2"/>
        <v>0</v>
      </c>
      <c r="T25" s="33"/>
      <c r="U25" s="31">
        <f t="shared" si="3"/>
        <v>0</v>
      </c>
      <c r="V25" s="31">
        <f t="shared" si="4"/>
        <v>0</v>
      </c>
      <c r="W25" s="31" t="e">
        <f t="shared" si="5"/>
        <v>#DIV/0!</v>
      </c>
    </row>
    <row r="26" spans="1:23">
      <c r="A26" s="29" t="s">
        <v>17</v>
      </c>
      <c r="B26" s="30" t="s">
        <v>296</v>
      </c>
      <c r="C26" s="30" t="s">
        <v>302</v>
      </c>
      <c r="D26" s="29" t="s">
        <v>301</v>
      </c>
      <c r="F26" s="31">
        <v>168.7</v>
      </c>
      <c r="H26" s="31">
        <f>F26+F27</f>
        <v>456.7</v>
      </c>
      <c r="I26" s="31">
        <f t="shared" si="0"/>
        <v>456.7</v>
      </c>
      <c r="J26" s="31">
        <v>216.85</v>
      </c>
      <c r="K26" s="31">
        <f t="shared" si="1"/>
        <v>239.85</v>
      </c>
      <c r="L26" s="31">
        <f>J26*(U26/S26)</f>
        <v>160.26515397082656</v>
      </c>
      <c r="M26" s="31">
        <v>10</v>
      </c>
      <c r="N26" s="32">
        <f>M26/100</f>
        <v>0.1</v>
      </c>
      <c r="O26" s="32">
        <f>M26*(U26/S26)</f>
        <v>7.3905996758508907</v>
      </c>
      <c r="P26" s="32">
        <f>O26/100</f>
        <v>7.390599675850891E-2</v>
      </c>
      <c r="Q26" s="31">
        <v>1.73</v>
      </c>
      <c r="R26" s="31">
        <v>14.07</v>
      </c>
      <c r="S26" s="31">
        <f t="shared" si="2"/>
        <v>12.34</v>
      </c>
      <c r="T26" s="31">
        <v>10.85</v>
      </c>
      <c r="U26" s="31">
        <f t="shared" si="3"/>
        <v>9.1199999999999992</v>
      </c>
      <c r="V26" s="31">
        <f t="shared" si="4"/>
        <v>3.2200000000000006</v>
      </c>
      <c r="W26" s="31">
        <f t="shared" si="5"/>
        <v>35.307017543859658</v>
      </c>
    </row>
    <row r="27" spans="1:23">
      <c r="A27" s="29" t="s">
        <v>17</v>
      </c>
      <c r="B27" s="30" t="s">
        <v>299</v>
      </c>
      <c r="C27" s="30" t="s">
        <v>302</v>
      </c>
      <c r="D27" s="29" t="s">
        <v>301</v>
      </c>
      <c r="F27" s="31">
        <v>288</v>
      </c>
      <c r="I27" s="31">
        <f t="shared" si="0"/>
        <v>0</v>
      </c>
      <c r="J27" s="33"/>
      <c r="K27" s="31">
        <f t="shared" si="1"/>
        <v>0</v>
      </c>
      <c r="M27" s="33"/>
      <c r="Q27" s="33"/>
      <c r="R27" s="33"/>
      <c r="S27" s="31">
        <f t="shared" si="2"/>
        <v>0</v>
      </c>
      <c r="T27" s="33"/>
      <c r="U27" s="31">
        <f t="shared" si="3"/>
        <v>0</v>
      </c>
      <c r="V27" s="31">
        <f t="shared" si="4"/>
        <v>0</v>
      </c>
      <c r="W27" s="31" t="e">
        <f t="shared" si="5"/>
        <v>#DIV/0!</v>
      </c>
    </row>
    <row r="28" spans="1:23">
      <c r="A28" s="29" t="s">
        <v>20</v>
      </c>
      <c r="B28" s="30" t="s">
        <v>296</v>
      </c>
      <c r="C28" s="30" t="s">
        <v>302</v>
      </c>
      <c r="D28" s="29" t="s">
        <v>301</v>
      </c>
      <c r="F28" s="31">
        <v>144.52000000000001</v>
      </c>
      <c r="H28" s="31">
        <f>F28+F29</f>
        <v>384.1</v>
      </c>
      <c r="I28" s="31">
        <f t="shared" si="0"/>
        <v>384.1</v>
      </c>
      <c r="J28" s="31">
        <v>272.08</v>
      </c>
      <c r="K28" s="31">
        <f t="shared" si="1"/>
        <v>112.02000000000004</v>
      </c>
      <c r="L28" s="31">
        <f>J28*(U28/S28)</f>
        <v>194.95496062992123</v>
      </c>
      <c r="M28" s="31">
        <v>10.9</v>
      </c>
      <c r="N28" s="32">
        <f>M28/100</f>
        <v>0.109</v>
      </c>
      <c r="O28" s="32">
        <f>M28*(U28/S28)</f>
        <v>7.8102362204724409</v>
      </c>
      <c r="P28" s="32">
        <f>O28/100</f>
        <v>7.8102362204724413E-2</v>
      </c>
      <c r="Q28" s="31">
        <v>1.81</v>
      </c>
      <c r="R28" s="31">
        <v>11.97</v>
      </c>
      <c r="S28" s="31">
        <f t="shared" si="2"/>
        <v>10.16</v>
      </c>
      <c r="T28" s="31">
        <v>9.09</v>
      </c>
      <c r="U28" s="31">
        <f t="shared" si="3"/>
        <v>7.2799999999999994</v>
      </c>
      <c r="V28" s="31">
        <f t="shared" si="4"/>
        <v>2.8800000000000008</v>
      </c>
      <c r="W28" s="31">
        <f t="shared" si="5"/>
        <v>39.560439560439576</v>
      </c>
    </row>
    <row r="29" spans="1:23">
      <c r="A29" s="29" t="s">
        <v>20</v>
      </c>
      <c r="B29" s="30" t="s">
        <v>299</v>
      </c>
      <c r="C29" s="30" t="s">
        <v>302</v>
      </c>
      <c r="D29" s="29" t="s">
        <v>301</v>
      </c>
      <c r="F29" s="31">
        <v>239.58</v>
      </c>
      <c r="I29" s="31">
        <f t="shared" si="0"/>
        <v>0</v>
      </c>
      <c r="J29" s="33"/>
      <c r="K29" s="31">
        <f t="shared" si="1"/>
        <v>0</v>
      </c>
      <c r="M29" s="33"/>
      <c r="Q29" s="33"/>
      <c r="R29" s="33"/>
      <c r="S29" s="31">
        <f t="shared" si="2"/>
        <v>0</v>
      </c>
      <c r="T29" s="33"/>
      <c r="U29" s="31">
        <f t="shared" si="3"/>
        <v>0</v>
      </c>
      <c r="V29" s="31">
        <f t="shared" si="4"/>
        <v>0</v>
      </c>
      <c r="W29" s="31" t="e">
        <f t="shared" si="5"/>
        <v>#DIV/0!</v>
      </c>
    </row>
    <row r="30" spans="1:23">
      <c r="A30" s="29" t="s">
        <v>23</v>
      </c>
      <c r="B30" s="30" t="s">
        <v>296</v>
      </c>
      <c r="C30" s="30" t="s">
        <v>302</v>
      </c>
      <c r="D30" s="29" t="s">
        <v>301</v>
      </c>
      <c r="F30" s="31">
        <v>93.53</v>
      </c>
      <c r="H30" s="31">
        <f>F30+F31</f>
        <v>213.76999999999998</v>
      </c>
      <c r="I30" s="31">
        <f t="shared" si="0"/>
        <v>213.76999999999998</v>
      </c>
      <c r="J30" s="31">
        <v>154.52000000000001</v>
      </c>
      <c r="K30" s="31">
        <f t="shared" si="1"/>
        <v>59.249999999999972</v>
      </c>
      <c r="L30" s="31">
        <f>J30*(U30/S30)</f>
        <v>104.85805843543828</v>
      </c>
      <c r="M30" s="31">
        <v>10.66</v>
      </c>
      <c r="N30" s="32">
        <f>M30/100</f>
        <v>0.1066</v>
      </c>
      <c r="O30" s="32">
        <f>M30*(U30/S30)</f>
        <v>7.2339302544769088</v>
      </c>
      <c r="P30" s="32">
        <f>O30/100</f>
        <v>7.2339302544769085E-2</v>
      </c>
      <c r="Q30" s="31">
        <v>1.81</v>
      </c>
      <c r="R30" s="31">
        <v>12.42</v>
      </c>
      <c r="S30" s="31">
        <f t="shared" si="2"/>
        <v>10.61</v>
      </c>
      <c r="T30" s="31">
        <v>9.01</v>
      </c>
      <c r="U30" s="31">
        <f t="shared" si="3"/>
        <v>7.1999999999999993</v>
      </c>
      <c r="V30" s="31">
        <f t="shared" si="4"/>
        <v>3.41</v>
      </c>
      <c r="W30" s="31">
        <f t="shared" si="5"/>
        <v>47.361111111111121</v>
      </c>
    </row>
    <row r="31" spans="1:23">
      <c r="A31" s="29" t="s">
        <v>23</v>
      </c>
      <c r="B31" s="30" t="s">
        <v>299</v>
      </c>
      <c r="C31" s="30" t="s">
        <v>302</v>
      </c>
      <c r="D31" s="29" t="s">
        <v>301</v>
      </c>
      <c r="F31" s="31">
        <v>120.24</v>
      </c>
      <c r="I31" s="31">
        <f t="shared" si="0"/>
        <v>0</v>
      </c>
      <c r="J31" s="33"/>
      <c r="K31" s="31">
        <f t="shared" si="1"/>
        <v>0</v>
      </c>
      <c r="M31" s="33"/>
      <c r="Q31" s="33"/>
      <c r="R31" s="33"/>
      <c r="S31" s="31">
        <f t="shared" si="2"/>
        <v>0</v>
      </c>
      <c r="T31" s="33"/>
      <c r="U31" s="31">
        <f t="shared" si="3"/>
        <v>0</v>
      </c>
      <c r="V31" s="31">
        <f t="shared" si="4"/>
        <v>0</v>
      </c>
      <c r="W31" s="31" t="e">
        <f t="shared" si="5"/>
        <v>#DIV/0!</v>
      </c>
    </row>
    <row r="32" spans="1:23">
      <c r="A32" s="29" t="s">
        <v>26</v>
      </c>
      <c r="B32" s="30" t="s">
        <v>296</v>
      </c>
      <c r="C32" s="30" t="s">
        <v>302</v>
      </c>
      <c r="D32" s="29" t="s">
        <v>301</v>
      </c>
      <c r="F32" s="31">
        <v>250.43</v>
      </c>
      <c r="H32" s="31">
        <f>F32+F33</f>
        <v>444.25</v>
      </c>
      <c r="I32" s="31">
        <f t="shared" si="0"/>
        <v>444.25</v>
      </c>
      <c r="J32" s="31">
        <v>276.36</v>
      </c>
      <c r="K32" s="31">
        <f t="shared" si="1"/>
        <v>167.89</v>
      </c>
      <c r="L32" s="31">
        <f>J32*(U32/S32)</f>
        <v>203.78060606060603</v>
      </c>
      <c r="M32" s="31">
        <v>11.31</v>
      </c>
      <c r="N32" s="32">
        <f>M32/100</f>
        <v>0.11310000000000001</v>
      </c>
      <c r="O32" s="32">
        <f>M32*(U32/S32)</f>
        <v>8.3396969696969681</v>
      </c>
      <c r="P32" s="32">
        <f>O32/100</f>
        <v>8.3396969696969678E-2</v>
      </c>
      <c r="Q32" s="31">
        <v>1.99</v>
      </c>
      <c r="R32" s="31">
        <v>12.88</v>
      </c>
      <c r="S32" s="31">
        <f t="shared" si="2"/>
        <v>10.89</v>
      </c>
      <c r="T32" s="31">
        <v>10.02</v>
      </c>
      <c r="U32" s="31">
        <f t="shared" si="3"/>
        <v>8.0299999999999994</v>
      </c>
      <c r="V32" s="31">
        <f t="shared" si="4"/>
        <v>2.8600000000000012</v>
      </c>
      <c r="W32" s="31">
        <f t="shared" si="5"/>
        <v>35.616438356164402</v>
      </c>
    </row>
    <row r="33" spans="1:23">
      <c r="A33" s="29" t="s">
        <v>26</v>
      </c>
      <c r="B33" s="30" t="s">
        <v>299</v>
      </c>
      <c r="C33" s="30" t="s">
        <v>302</v>
      </c>
      <c r="D33" s="29" t="s">
        <v>301</v>
      </c>
      <c r="F33" s="31">
        <v>193.82</v>
      </c>
      <c r="I33" s="31">
        <f t="shared" si="0"/>
        <v>0</v>
      </c>
      <c r="J33" s="33"/>
      <c r="K33" s="31">
        <f t="shared" si="1"/>
        <v>0</v>
      </c>
      <c r="M33" s="33"/>
      <c r="Q33" s="33"/>
      <c r="R33" s="33"/>
      <c r="S33" s="31">
        <f t="shared" si="2"/>
        <v>0</v>
      </c>
      <c r="T33" s="33"/>
      <c r="U33" s="31">
        <f t="shared" si="3"/>
        <v>0</v>
      </c>
      <c r="V33" s="31">
        <f t="shared" si="4"/>
        <v>0</v>
      </c>
      <c r="W33" s="31" t="e">
        <f t="shared" si="5"/>
        <v>#DIV/0!</v>
      </c>
    </row>
    <row r="34" spans="1:23">
      <c r="A34" s="29" t="s">
        <v>29</v>
      </c>
      <c r="B34" s="30" t="s">
        <v>296</v>
      </c>
      <c r="C34" s="30" t="s">
        <v>302</v>
      </c>
      <c r="D34" s="29" t="s">
        <v>301</v>
      </c>
      <c r="F34" s="31">
        <v>274.64999999999998</v>
      </c>
      <c r="H34" s="31">
        <f>F34+F35</f>
        <v>569.6099999999999</v>
      </c>
      <c r="I34" s="31">
        <f t="shared" si="0"/>
        <v>569.6099999999999</v>
      </c>
      <c r="J34" s="31">
        <v>438.75</v>
      </c>
      <c r="K34" s="31">
        <f t="shared" si="1"/>
        <v>130.8599999999999</v>
      </c>
      <c r="L34" s="31">
        <f>J34*(U34/S34)</f>
        <v>336.84677419354841</v>
      </c>
      <c r="M34" s="31">
        <v>10.15</v>
      </c>
      <c r="N34" s="32">
        <f>M34/100</f>
        <v>0.10150000000000001</v>
      </c>
      <c r="O34" s="32">
        <f>M34*(U34/S34)</f>
        <v>7.7925806451612916</v>
      </c>
      <c r="P34" s="32">
        <f>O34/100</f>
        <v>7.7925806451612914E-2</v>
      </c>
      <c r="Q34" s="31">
        <v>1.75</v>
      </c>
      <c r="R34" s="31">
        <v>12.6</v>
      </c>
      <c r="S34" s="31">
        <f t="shared" si="2"/>
        <v>10.85</v>
      </c>
      <c r="T34" s="31">
        <v>10.08</v>
      </c>
      <c r="U34" s="31">
        <f t="shared" si="3"/>
        <v>8.33</v>
      </c>
      <c r="V34" s="31">
        <f t="shared" si="4"/>
        <v>2.5199999999999996</v>
      </c>
      <c r="W34" s="31">
        <f t="shared" si="5"/>
        <v>30.252100840336126</v>
      </c>
    </row>
    <row r="35" spans="1:23">
      <c r="A35" s="29" t="s">
        <v>29</v>
      </c>
      <c r="B35" s="30" t="s">
        <v>299</v>
      </c>
      <c r="C35" s="30" t="s">
        <v>302</v>
      </c>
      <c r="D35" s="29" t="s">
        <v>301</v>
      </c>
      <c r="F35" s="31">
        <v>294.95999999999998</v>
      </c>
      <c r="I35" s="31">
        <f t="shared" si="0"/>
        <v>0</v>
      </c>
      <c r="J35" s="33"/>
      <c r="K35" s="31">
        <f t="shared" si="1"/>
        <v>0</v>
      </c>
      <c r="M35" s="33"/>
      <c r="Q35" s="33"/>
      <c r="R35" s="33"/>
      <c r="S35" s="31">
        <f t="shared" si="2"/>
        <v>0</v>
      </c>
      <c r="T35" s="33"/>
      <c r="U35" s="31">
        <f t="shared" si="3"/>
        <v>0</v>
      </c>
      <c r="V35" s="31">
        <f t="shared" si="4"/>
        <v>0</v>
      </c>
      <c r="W35" s="31" t="e">
        <f t="shared" si="5"/>
        <v>#DIV/0!</v>
      </c>
    </row>
    <row r="36" spans="1:23">
      <c r="A36" s="29" t="s">
        <v>32</v>
      </c>
      <c r="B36" s="30" t="s">
        <v>296</v>
      </c>
      <c r="C36" s="30" t="s">
        <v>302</v>
      </c>
      <c r="D36" s="29" t="s">
        <v>301</v>
      </c>
      <c r="F36" s="31">
        <v>364.48</v>
      </c>
      <c r="H36" s="31">
        <f>F36+F37</f>
        <v>600.29999999999995</v>
      </c>
      <c r="I36" s="31">
        <f t="shared" si="0"/>
        <v>600.29999999999995</v>
      </c>
      <c r="J36" s="31">
        <v>350.3</v>
      </c>
      <c r="K36" s="31">
        <f t="shared" si="1"/>
        <v>249.99999999999994</v>
      </c>
      <c r="L36" s="31">
        <f>J36*(U36/S36)</f>
        <v>255.65163461538469</v>
      </c>
      <c r="M36" s="31">
        <v>10.1</v>
      </c>
      <c r="N36" s="32">
        <f>M36/100</f>
        <v>0.10099999999999999</v>
      </c>
      <c r="O36" s="32">
        <f>M36*(U36/S36)</f>
        <v>7.3710576923076943</v>
      </c>
      <c r="P36" s="32">
        <f>O36/100</f>
        <v>7.3710576923076948E-2</v>
      </c>
      <c r="Q36" s="31">
        <v>1.8</v>
      </c>
      <c r="R36" s="31">
        <v>12.2</v>
      </c>
      <c r="S36" s="31">
        <f t="shared" si="2"/>
        <v>10.399999999999999</v>
      </c>
      <c r="T36" s="31">
        <v>9.39</v>
      </c>
      <c r="U36" s="31">
        <f t="shared" si="3"/>
        <v>7.5900000000000007</v>
      </c>
      <c r="V36" s="31">
        <f t="shared" si="4"/>
        <v>2.8099999999999978</v>
      </c>
      <c r="W36" s="31">
        <f t="shared" si="5"/>
        <v>37.022397891963074</v>
      </c>
    </row>
    <row r="37" spans="1:23">
      <c r="A37" s="29" t="s">
        <v>32</v>
      </c>
      <c r="B37" s="30" t="s">
        <v>299</v>
      </c>
      <c r="C37" s="30" t="s">
        <v>302</v>
      </c>
      <c r="D37" s="29" t="s">
        <v>301</v>
      </c>
      <c r="F37" s="31">
        <v>235.82</v>
      </c>
      <c r="I37" s="31">
        <f t="shared" si="0"/>
        <v>0</v>
      </c>
      <c r="J37" s="33"/>
      <c r="K37" s="31">
        <f t="shared" si="1"/>
        <v>0</v>
      </c>
      <c r="M37" s="33"/>
      <c r="Q37" s="33"/>
      <c r="R37" s="33"/>
      <c r="S37" s="31">
        <f t="shared" si="2"/>
        <v>0</v>
      </c>
      <c r="T37" s="33"/>
      <c r="U37" s="31">
        <f t="shared" si="3"/>
        <v>0</v>
      </c>
      <c r="V37" s="31">
        <f t="shared" si="4"/>
        <v>0</v>
      </c>
      <c r="W37" s="31" t="e">
        <f t="shared" si="5"/>
        <v>#DIV/0!</v>
      </c>
    </row>
    <row r="38" spans="1:23">
      <c r="A38" s="29" t="s">
        <v>185</v>
      </c>
      <c r="B38" s="30" t="s">
        <v>296</v>
      </c>
      <c r="C38" s="30" t="s">
        <v>302</v>
      </c>
      <c r="D38" s="29" t="s">
        <v>301</v>
      </c>
      <c r="F38" s="31">
        <v>336.32</v>
      </c>
      <c r="H38" s="31">
        <f>F38+F39</f>
        <v>741.71</v>
      </c>
      <c r="I38" s="31">
        <f t="shared" si="0"/>
        <v>741.71</v>
      </c>
      <c r="J38" s="31">
        <v>423.96</v>
      </c>
      <c r="K38" s="31">
        <f t="shared" si="1"/>
        <v>317.75000000000006</v>
      </c>
      <c r="L38" s="31">
        <f>J38*(U38/S38)</f>
        <v>329.70284651162785</v>
      </c>
      <c r="M38" s="31">
        <v>10.039999999999999</v>
      </c>
      <c r="N38" s="32">
        <f>M38/100</f>
        <v>0.10039999999999999</v>
      </c>
      <c r="O38" s="32">
        <f>M38*(U38/S38)</f>
        <v>7.8078511627906968</v>
      </c>
      <c r="P38" s="32">
        <f>O38/100</f>
        <v>7.8078511627906966E-2</v>
      </c>
      <c r="Q38" s="31">
        <v>1.8</v>
      </c>
      <c r="R38" s="31">
        <v>12.55</v>
      </c>
      <c r="S38" s="31">
        <f t="shared" si="2"/>
        <v>10.75</v>
      </c>
      <c r="T38" s="31">
        <v>10.16</v>
      </c>
      <c r="U38" s="31">
        <f t="shared" si="3"/>
        <v>8.36</v>
      </c>
      <c r="V38" s="31">
        <f t="shared" si="4"/>
        <v>2.3900000000000006</v>
      </c>
      <c r="W38" s="31">
        <f t="shared" si="5"/>
        <v>28.588516746411489</v>
      </c>
    </row>
    <row r="39" spans="1:23">
      <c r="A39" s="29" t="s">
        <v>185</v>
      </c>
      <c r="B39" s="30" t="s">
        <v>299</v>
      </c>
      <c r="C39" s="30" t="s">
        <v>302</v>
      </c>
      <c r="D39" s="29" t="s">
        <v>301</v>
      </c>
      <c r="F39" s="31">
        <v>405.39</v>
      </c>
      <c r="I39" s="31">
        <f t="shared" si="0"/>
        <v>0</v>
      </c>
      <c r="J39" s="33"/>
      <c r="K39" s="31">
        <f t="shared" si="1"/>
        <v>0</v>
      </c>
      <c r="M39" s="33"/>
      <c r="Q39" s="33"/>
      <c r="R39" s="33"/>
      <c r="S39" s="31">
        <f t="shared" si="2"/>
        <v>0</v>
      </c>
      <c r="T39" s="33"/>
      <c r="U39" s="31">
        <f t="shared" si="3"/>
        <v>0</v>
      </c>
      <c r="V39" s="31">
        <f t="shared" si="4"/>
        <v>0</v>
      </c>
      <c r="W39" s="31" t="e">
        <f t="shared" si="5"/>
        <v>#DIV/0!</v>
      </c>
    </row>
    <row r="40" spans="1:23">
      <c r="A40" s="29" t="s">
        <v>189</v>
      </c>
      <c r="B40" s="30" t="s">
        <v>296</v>
      </c>
      <c r="C40" s="30" t="s">
        <v>302</v>
      </c>
      <c r="D40" s="29" t="s">
        <v>301</v>
      </c>
      <c r="F40" s="31">
        <v>90.89</v>
      </c>
      <c r="H40" s="31">
        <f>F40+F41</f>
        <v>261.58</v>
      </c>
      <c r="I40" s="31">
        <f t="shared" si="0"/>
        <v>261.58</v>
      </c>
      <c r="J40" s="31">
        <v>172.2</v>
      </c>
      <c r="K40" s="31">
        <f t="shared" si="1"/>
        <v>89.38</v>
      </c>
      <c r="L40" s="31">
        <f t="shared" ref="L40:L71" si="6">J40*(U40/S40)</f>
        <v>108.06846275752773</v>
      </c>
      <c r="M40" s="31">
        <v>10.29</v>
      </c>
      <c r="N40" s="32">
        <f t="shared" ref="N40:N71" si="7">M40/100</f>
        <v>0.10289999999999999</v>
      </c>
      <c r="O40" s="32">
        <f t="shared" ref="O40:O71" si="8">M40*(U40/S40)</f>
        <v>6.4577496038034861</v>
      </c>
      <c r="P40" s="32">
        <f t="shared" ref="P40:P71" si="9">O40/100</f>
        <v>6.4577496038034865E-2</v>
      </c>
      <c r="Q40" s="31">
        <v>1.99</v>
      </c>
      <c r="R40" s="31">
        <v>14.61</v>
      </c>
      <c r="S40" s="31">
        <f t="shared" si="2"/>
        <v>12.62</v>
      </c>
      <c r="T40" s="31">
        <v>9.91</v>
      </c>
      <c r="U40" s="31">
        <f t="shared" si="3"/>
        <v>7.92</v>
      </c>
      <c r="V40" s="31">
        <f t="shared" si="4"/>
        <v>4.6999999999999993</v>
      </c>
      <c r="W40" s="31">
        <f t="shared" si="5"/>
        <v>59.343434343434332</v>
      </c>
    </row>
    <row r="41" spans="1:23">
      <c r="A41" s="29" t="s">
        <v>189</v>
      </c>
      <c r="B41" s="30" t="s">
        <v>299</v>
      </c>
      <c r="C41" s="30" t="s">
        <v>302</v>
      </c>
      <c r="D41" s="29" t="s">
        <v>301</v>
      </c>
      <c r="F41" s="31">
        <v>170.69</v>
      </c>
      <c r="I41" s="31">
        <f t="shared" si="0"/>
        <v>0</v>
      </c>
      <c r="J41" s="33"/>
      <c r="K41" s="31">
        <f t="shared" si="1"/>
        <v>0</v>
      </c>
      <c r="L41" s="31" t="e">
        <f t="shared" si="6"/>
        <v>#DIV/0!</v>
      </c>
      <c r="M41" s="33"/>
      <c r="N41" s="32">
        <f t="shared" si="7"/>
        <v>0</v>
      </c>
      <c r="O41" s="32" t="e">
        <f t="shared" si="8"/>
        <v>#DIV/0!</v>
      </c>
      <c r="P41" s="32" t="e">
        <f t="shared" si="9"/>
        <v>#DIV/0!</v>
      </c>
      <c r="Q41" s="33"/>
      <c r="R41" s="33"/>
      <c r="S41" s="31">
        <f t="shared" si="2"/>
        <v>0</v>
      </c>
      <c r="T41" s="33"/>
      <c r="U41" s="31">
        <f t="shared" si="3"/>
        <v>0</v>
      </c>
      <c r="V41" s="31">
        <f t="shared" si="4"/>
        <v>0</v>
      </c>
      <c r="W41" s="31" t="e">
        <f t="shared" si="5"/>
        <v>#DIV/0!</v>
      </c>
    </row>
    <row r="42" spans="1:23">
      <c r="A42" s="29" t="s">
        <v>193</v>
      </c>
      <c r="B42" s="30" t="s">
        <v>296</v>
      </c>
      <c r="C42" s="30" t="s">
        <v>302</v>
      </c>
      <c r="D42" s="29" t="s">
        <v>301</v>
      </c>
      <c r="F42" s="31">
        <v>139.66</v>
      </c>
      <c r="H42" s="31">
        <f>F42+F43</f>
        <v>393.51</v>
      </c>
      <c r="I42" s="31">
        <f t="shared" si="0"/>
        <v>393.51</v>
      </c>
      <c r="J42" s="31">
        <v>253.16</v>
      </c>
      <c r="K42" s="31">
        <f t="shared" si="1"/>
        <v>140.35</v>
      </c>
      <c r="L42" s="31">
        <f t="shared" si="6"/>
        <v>152.42491927825262</v>
      </c>
      <c r="M42" s="31">
        <v>10.57</v>
      </c>
      <c r="N42" s="32">
        <f t="shared" si="7"/>
        <v>0.1057</v>
      </c>
      <c r="O42" s="32">
        <f t="shared" si="8"/>
        <v>6.3640835707502381</v>
      </c>
      <c r="P42" s="32">
        <f t="shared" si="9"/>
        <v>6.3640835707502383E-2</v>
      </c>
      <c r="Q42" s="31">
        <v>1.74</v>
      </c>
      <c r="R42" s="31">
        <v>12.27</v>
      </c>
      <c r="S42" s="31">
        <f t="shared" si="2"/>
        <v>10.53</v>
      </c>
      <c r="T42" s="31">
        <v>8.08</v>
      </c>
      <c r="U42" s="31">
        <f t="shared" si="3"/>
        <v>6.34</v>
      </c>
      <c r="V42" s="31">
        <f t="shared" si="4"/>
        <v>4.1899999999999995</v>
      </c>
      <c r="W42" s="31">
        <f t="shared" si="5"/>
        <v>66.088328075709768</v>
      </c>
    </row>
    <row r="43" spans="1:23">
      <c r="A43" s="29" t="s">
        <v>193</v>
      </c>
      <c r="B43" s="30" t="s">
        <v>299</v>
      </c>
      <c r="C43" s="30" t="s">
        <v>302</v>
      </c>
      <c r="D43" s="29" t="s">
        <v>301</v>
      </c>
      <c r="F43" s="31">
        <v>253.85</v>
      </c>
      <c r="I43" s="31">
        <f t="shared" si="0"/>
        <v>0</v>
      </c>
      <c r="J43" s="33"/>
      <c r="K43" s="31">
        <f t="shared" si="1"/>
        <v>0</v>
      </c>
      <c r="L43" s="31" t="e">
        <f t="shared" si="6"/>
        <v>#DIV/0!</v>
      </c>
      <c r="M43" s="33"/>
      <c r="N43" s="32">
        <f t="shared" si="7"/>
        <v>0</v>
      </c>
      <c r="O43" s="32" t="e">
        <f t="shared" si="8"/>
        <v>#DIV/0!</v>
      </c>
      <c r="P43" s="32" t="e">
        <f t="shared" si="9"/>
        <v>#DIV/0!</v>
      </c>
      <c r="Q43" s="33"/>
      <c r="R43" s="33"/>
      <c r="S43" s="31">
        <f t="shared" si="2"/>
        <v>0</v>
      </c>
      <c r="T43" s="33"/>
      <c r="U43" s="31">
        <f t="shared" si="3"/>
        <v>0</v>
      </c>
      <c r="V43" s="31">
        <f t="shared" si="4"/>
        <v>0</v>
      </c>
      <c r="W43" s="31" t="e">
        <f t="shared" si="5"/>
        <v>#DIV/0!</v>
      </c>
    </row>
    <row r="44" spans="1:23">
      <c r="A44" s="29" t="s">
        <v>197</v>
      </c>
      <c r="B44" s="30" t="s">
        <v>296</v>
      </c>
      <c r="C44" s="30" t="s">
        <v>302</v>
      </c>
      <c r="D44" s="29" t="s">
        <v>301</v>
      </c>
      <c r="F44" s="31">
        <v>218.36</v>
      </c>
      <c r="H44" s="31">
        <f>F44+F45</f>
        <v>378.99</v>
      </c>
      <c r="I44" s="31">
        <f t="shared" si="0"/>
        <v>378.99</v>
      </c>
      <c r="J44" s="31">
        <v>251.2</v>
      </c>
      <c r="K44" s="31">
        <f t="shared" si="1"/>
        <v>127.79000000000002</v>
      </c>
      <c r="L44" s="31">
        <f t="shared" si="6"/>
        <v>114.66064516129033</v>
      </c>
      <c r="M44" s="31">
        <v>10.73</v>
      </c>
      <c r="N44" s="32">
        <f t="shared" si="7"/>
        <v>0.10730000000000001</v>
      </c>
      <c r="O44" s="32">
        <f t="shared" si="8"/>
        <v>4.8977258064516143</v>
      </c>
      <c r="P44" s="32">
        <f t="shared" si="9"/>
        <v>4.8977258064516145E-2</v>
      </c>
      <c r="Q44" s="31">
        <v>1.71</v>
      </c>
      <c r="R44" s="31">
        <v>14.11</v>
      </c>
      <c r="S44" s="31">
        <f t="shared" si="2"/>
        <v>12.399999999999999</v>
      </c>
      <c r="T44" s="31">
        <v>7.37</v>
      </c>
      <c r="U44" s="31">
        <f t="shared" si="3"/>
        <v>5.66</v>
      </c>
      <c r="V44" s="31">
        <f t="shared" si="4"/>
        <v>6.7399999999999984</v>
      </c>
      <c r="W44" s="31">
        <f t="shared" si="5"/>
        <v>119.08127208480563</v>
      </c>
    </row>
    <row r="45" spans="1:23">
      <c r="A45" s="29" t="s">
        <v>197</v>
      </c>
      <c r="B45" s="30" t="s">
        <v>299</v>
      </c>
      <c r="C45" s="30" t="s">
        <v>302</v>
      </c>
      <c r="D45" s="29" t="s">
        <v>301</v>
      </c>
      <c r="F45" s="31">
        <v>160.63</v>
      </c>
      <c r="I45" s="31">
        <f t="shared" si="0"/>
        <v>0</v>
      </c>
      <c r="J45" s="33"/>
      <c r="K45" s="31">
        <f t="shared" si="1"/>
        <v>0</v>
      </c>
      <c r="L45" s="31" t="e">
        <f t="shared" si="6"/>
        <v>#DIV/0!</v>
      </c>
      <c r="M45" s="33"/>
      <c r="N45" s="32">
        <f t="shared" si="7"/>
        <v>0</v>
      </c>
      <c r="O45" s="32" t="e">
        <f t="shared" si="8"/>
        <v>#DIV/0!</v>
      </c>
      <c r="P45" s="32" t="e">
        <f t="shared" si="9"/>
        <v>#DIV/0!</v>
      </c>
      <c r="Q45" s="33"/>
      <c r="R45" s="33"/>
      <c r="S45" s="31">
        <f t="shared" si="2"/>
        <v>0</v>
      </c>
      <c r="T45" s="33"/>
      <c r="U45" s="31">
        <f t="shared" si="3"/>
        <v>0</v>
      </c>
      <c r="V45" s="31">
        <f t="shared" si="4"/>
        <v>0</v>
      </c>
      <c r="W45" s="31" t="e">
        <f t="shared" si="5"/>
        <v>#DIV/0!</v>
      </c>
    </row>
    <row r="46" spans="1:23">
      <c r="A46" s="29" t="s">
        <v>201</v>
      </c>
      <c r="B46" s="30" t="s">
        <v>296</v>
      </c>
      <c r="C46" s="30" t="s">
        <v>302</v>
      </c>
      <c r="D46" s="29" t="s">
        <v>301</v>
      </c>
      <c r="F46" s="31">
        <v>169.53</v>
      </c>
      <c r="H46" s="31">
        <f>F46+F47</f>
        <v>386.53999999999996</v>
      </c>
      <c r="I46" s="31">
        <f t="shared" si="0"/>
        <v>386.53999999999996</v>
      </c>
      <c r="J46" s="31">
        <v>315.14</v>
      </c>
      <c r="K46" s="31">
        <f t="shared" si="1"/>
        <v>71.399999999999977</v>
      </c>
      <c r="L46" s="31">
        <f t="shared" si="6"/>
        <v>152.5907237512742</v>
      </c>
      <c r="M46" s="31">
        <v>10.57</v>
      </c>
      <c r="N46" s="32">
        <f t="shared" si="7"/>
        <v>0.1057</v>
      </c>
      <c r="O46" s="32">
        <f t="shared" si="8"/>
        <v>5.1179918450560651</v>
      </c>
      <c r="P46" s="32">
        <f t="shared" si="9"/>
        <v>5.1179918450560649E-2</v>
      </c>
      <c r="Q46" s="31">
        <v>1.76</v>
      </c>
      <c r="R46" s="31">
        <v>11.57</v>
      </c>
      <c r="S46" s="31">
        <f t="shared" si="2"/>
        <v>9.81</v>
      </c>
      <c r="T46" s="31">
        <v>6.51</v>
      </c>
      <c r="U46" s="31">
        <f t="shared" si="3"/>
        <v>4.75</v>
      </c>
      <c r="V46" s="31">
        <f t="shared" si="4"/>
        <v>5.0600000000000005</v>
      </c>
      <c r="W46" s="31">
        <f t="shared" si="5"/>
        <v>106.52631578947368</v>
      </c>
    </row>
    <row r="47" spans="1:23">
      <c r="A47" s="29" t="s">
        <v>201</v>
      </c>
      <c r="B47" s="30" t="s">
        <v>299</v>
      </c>
      <c r="C47" s="30" t="s">
        <v>302</v>
      </c>
      <c r="D47" s="29" t="s">
        <v>301</v>
      </c>
      <c r="F47" s="31">
        <v>217.01</v>
      </c>
      <c r="I47" s="31">
        <f t="shared" si="0"/>
        <v>0</v>
      </c>
      <c r="J47" s="33"/>
      <c r="K47" s="31">
        <f t="shared" si="1"/>
        <v>0</v>
      </c>
      <c r="L47" s="31" t="e">
        <f t="shared" si="6"/>
        <v>#DIV/0!</v>
      </c>
      <c r="M47" s="33"/>
      <c r="N47" s="32">
        <f t="shared" si="7"/>
        <v>0</v>
      </c>
      <c r="O47" s="32" t="e">
        <f t="shared" si="8"/>
        <v>#DIV/0!</v>
      </c>
      <c r="P47" s="32" t="e">
        <f t="shared" si="9"/>
        <v>#DIV/0!</v>
      </c>
      <c r="Q47" s="33"/>
      <c r="R47" s="33"/>
      <c r="S47" s="31">
        <f t="shared" si="2"/>
        <v>0</v>
      </c>
      <c r="T47" s="33"/>
      <c r="U47" s="31">
        <f t="shared" si="3"/>
        <v>0</v>
      </c>
      <c r="V47" s="31">
        <f t="shared" si="4"/>
        <v>0</v>
      </c>
      <c r="W47" s="31" t="e">
        <f t="shared" si="5"/>
        <v>#DIV/0!</v>
      </c>
    </row>
    <row r="48" spans="1:23">
      <c r="A48" s="29" t="s">
        <v>205</v>
      </c>
      <c r="B48" s="30" t="s">
        <v>296</v>
      </c>
      <c r="C48" s="30" t="s">
        <v>302</v>
      </c>
      <c r="D48" s="29" t="s">
        <v>301</v>
      </c>
      <c r="F48" s="31">
        <v>295.3</v>
      </c>
      <c r="H48" s="31">
        <f t="shared" ref="H48:H79" si="10">F48+F49</f>
        <v>413.8</v>
      </c>
      <c r="I48" s="31">
        <f t="shared" si="0"/>
        <v>413.8</v>
      </c>
      <c r="J48" s="31">
        <v>296.39</v>
      </c>
      <c r="K48" s="31">
        <f t="shared" si="1"/>
        <v>117.41000000000003</v>
      </c>
      <c r="L48" s="31">
        <f t="shared" si="6"/>
        <v>180.83887557603686</v>
      </c>
      <c r="M48" s="31">
        <v>10.1</v>
      </c>
      <c r="N48" s="32">
        <f t="shared" si="7"/>
        <v>0.10099999999999999</v>
      </c>
      <c r="O48" s="32">
        <f t="shared" si="8"/>
        <v>6.1623963133640549</v>
      </c>
      <c r="P48" s="32">
        <f t="shared" si="9"/>
        <v>6.1623963133640547E-2</v>
      </c>
      <c r="Q48" s="31">
        <v>1.7</v>
      </c>
      <c r="R48" s="31">
        <v>12.55</v>
      </c>
      <c r="S48" s="31">
        <f t="shared" si="2"/>
        <v>10.850000000000001</v>
      </c>
      <c r="T48" s="31">
        <v>8.32</v>
      </c>
      <c r="U48" s="31">
        <f t="shared" si="3"/>
        <v>6.62</v>
      </c>
      <c r="V48" s="31">
        <f t="shared" si="4"/>
        <v>4.2300000000000013</v>
      </c>
      <c r="W48" s="31">
        <f t="shared" si="5"/>
        <v>63.89728096676739</v>
      </c>
    </row>
    <row r="49" spans="1:23">
      <c r="A49" s="29" t="s">
        <v>205</v>
      </c>
      <c r="B49" s="30" t="s">
        <v>299</v>
      </c>
      <c r="C49" s="30" t="s">
        <v>302</v>
      </c>
      <c r="D49" s="29" t="s">
        <v>301</v>
      </c>
      <c r="F49" s="31">
        <v>118.5</v>
      </c>
      <c r="H49" s="31">
        <f t="shared" si="10"/>
        <v>401.51</v>
      </c>
      <c r="I49" s="31">
        <f t="shared" si="0"/>
        <v>401.51</v>
      </c>
      <c r="J49" s="33"/>
      <c r="K49" s="31">
        <f t="shared" si="1"/>
        <v>401.51</v>
      </c>
      <c r="L49" s="31" t="e">
        <f t="shared" si="6"/>
        <v>#DIV/0!</v>
      </c>
      <c r="M49" s="33"/>
      <c r="N49" s="32">
        <f t="shared" si="7"/>
        <v>0</v>
      </c>
      <c r="O49" s="32" t="e">
        <f t="shared" si="8"/>
        <v>#DIV/0!</v>
      </c>
      <c r="P49" s="32" t="e">
        <f t="shared" si="9"/>
        <v>#DIV/0!</v>
      </c>
      <c r="Q49" s="33"/>
      <c r="R49" s="33"/>
      <c r="S49" s="31">
        <f t="shared" si="2"/>
        <v>0</v>
      </c>
      <c r="T49" s="33"/>
      <c r="U49" s="31">
        <f t="shared" si="3"/>
        <v>0</v>
      </c>
      <c r="V49" s="31">
        <f t="shared" si="4"/>
        <v>0</v>
      </c>
      <c r="W49" s="31" t="e">
        <f t="shared" si="5"/>
        <v>#DIV/0!</v>
      </c>
    </row>
    <row r="50" spans="1:23">
      <c r="A50" s="29" t="s">
        <v>307</v>
      </c>
      <c r="B50" s="30" t="s">
        <v>296</v>
      </c>
      <c r="C50" s="30" t="s">
        <v>302</v>
      </c>
      <c r="D50" s="29" t="s">
        <v>301</v>
      </c>
      <c r="F50" s="31">
        <v>283.01</v>
      </c>
      <c r="H50" s="31">
        <f t="shared" si="10"/>
        <v>580.79</v>
      </c>
      <c r="I50" s="31">
        <f t="shared" si="0"/>
        <v>580.79</v>
      </c>
      <c r="J50" s="31">
        <v>221.12</v>
      </c>
      <c r="K50" s="31">
        <f t="shared" si="1"/>
        <v>359.66999999999996</v>
      </c>
      <c r="L50" s="31">
        <f t="shared" si="6"/>
        <v>161.64043410852716</v>
      </c>
      <c r="M50" s="31">
        <v>10.61</v>
      </c>
      <c r="N50" s="32">
        <f t="shared" si="7"/>
        <v>0.1061</v>
      </c>
      <c r="O50" s="32">
        <f t="shared" si="8"/>
        <v>7.7559922480620163</v>
      </c>
      <c r="P50" s="32">
        <f t="shared" si="9"/>
        <v>7.7559922480620158E-2</v>
      </c>
      <c r="Q50" s="31">
        <v>1.7</v>
      </c>
      <c r="R50" s="31">
        <v>14.6</v>
      </c>
      <c r="S50" s="31">
        <f t="shared" si="2"/>
        <v>12.9</v>
      </c>
      <c r="T50" s="31">
        <v>11.13</v>
      </c>
      <c r="U50" s="31">
        <f t="shared" si="3"/>
        <v>9.4300000000000015</v>
      </c>
      <c r="V50" s="31">
        <f t="shared" si="4"/>
        <v>3.4699999999999989</v>
      </c>
      <c r="W50" s="31">
        <f t="shared" si="5"/>
        <v>36.79745493107103</v>
      </c>
    </row>
    <row r="51" spans="1:23">
      <c r="A51" s="29" t="s">
        <v>307</v>
      </c>
      <c r="B51" s="30" t="s">
        <v>299</v>
      </c>
      <c r="C51" s="30" t="s">
        <v>302</v>
      </c>
      <c r="D51" s="29" t="s">
        <v>301</v>
      </c>
      <c r="F51" s="31">
        <v>297.77999999999997</v>
      </c>
      <c r="H51" s="31">
        <f t="shared" si="10"/>
        <v>554.81999999999994</v>
      </c>
      <c r="I51" s="31">
        <f t="shared" si="0"/>
        <v>554.81999999999994</v>
      </c>
      <c r="J51" s="33"/>
      <c r="K51" s="31">
        <f t="shared" si="1"/>
        <v>554.81999999999994</v>
      </c>
      <c r="L51" s="31" t="e">
        <f t="shared" si="6"/>
        <v>#DIV/0!</v>
      </c>
      <c r="M51" s="33"/>
      <c r="N51" s="32">
        <f t="shared" si="7"/>
        <v>0</v>
      </c>
      <c r="O51" s="32" t="e">
        <f t="shared" si="8"/>
        <v>#DIV/0!</v>
      </c>
      <c r="P51" s="32" t="e">
        <f t="shared" si="9"/>
        <v>#DIV/0!</v>
      </c>
      <c r="Q51" s="33"/>
      <c r="R51" s="33"/>
      <c r="S51" s="31">
        <f t="shared" si="2"/>
        <v>0</v>
      </c>
      <c r="T51" s="33"/>
      <c r="U51" s="31">
        <f t="shared" si="3"/>
        <v>0</v>
      </c>
      <c r="V51" s="31">
        <f t="shared" si="4"/>
        <v>0</v>
      </c>
      <c r="W51" s="31" t="e">
        <f t="shared" si="5"/>
        <v>#DIV/0!</v>
      </c>
    </row>
    <row r="52" spans="1:23">
      <c r="A52" s="29" t="s">
        <v>308</v>
      </c>
      <c r="B52" s="30" t="s">
        <v>296</v>
      </c>
      <c r="C52" s="30" t="s">
        <v>302</v>
      </c>
      <c r="D52" s="29" t="s">
        <v>301</v>
      </c>
      <c r="F52" s="31">
        <v>257.04000000000002</v>
      </c>
      <c r="H52" s="31">
        <f t="shared" si="10"/>
        <v>311.14000000000004</v>
      </c>
      <c r="I52" s="31">
        <f t="shared" si="0"/>
        <v>311.14000000000004</v>
      </c>
      <c r="J52" s="31">
        <v>209.98</v>
      </c>
      <c r="K52" s="31">
        <f t="shared" si="1"/>
        <v>101.16000000000005</v>
      </c>
      <c r="L52" s="31">
        <f t="shared" si="6"/>
        <v>133.20122233930454</v>
      </c>
      <c r="M52" s="31">
        <v>10.16</v>
      </c>
      <c r="N52" s="32">
        <f t="shared" si="7"/>
        <v>0.1016</v>
      </c>
      <c r="O52" s="32">
        <f t="shared" si="8"/>
        <v>6.4450158061116971</v>
      </c>
      <c r="P52" s="32">
        <f t="shared" si="9"/>
        <v>6.4450158061116966E-2</v>
      </c>
      <c r="Q52" s="31">
        <v>1.92</v>
      </c>
      <c r="R52" s="31">
        <v>11.41</v>
      </c>
      <c r="S52" s="31">
        <f t="shared" si="2"/>
        <v>9.49</v>
      </c>
      <c r="T52" s="31">
        <v>7.94</v>
      </c>
      <c r="U52" s="31">
        <f t="shared" si="3"/>
        <v>6.0200000000000005</v>
      </c>
      <c r="V52" s="31">
        <f t="shared" si="4"/>
        <v>3.4699999999999998</v>
      </c>
      <c r="W52" s="31">
        <f t="shared" si="5"/>
        <v>57.641196013289033</v>
      </c>
    </row>
    <row r="53" spans="1:23">
      <c r="A53" s="29" t="s">
        <v>308</v>
      </c>
      <c r="B53" s="30" t="s">
        <v>299</v>
      </c>
      <c r="C53" s="30" t="s">
        <v>302</v>
      </c>
      <c r="D53" s="29" t="s">
        <v>301</v>
      </c>
      <c r="F53" s="31">
        <v>54.1</v>
      </c>
      <c r="H53" s="31">
        <f t="shared" si="10"/>
        <v>54.1</v>
      </c>
      <c r="I53" s="31">
        <f t="shared" si="0"/>
        <v>54.1</v>
      </c>
      <c r="J53" s="33"/>
      <c r="K53" s="31">
        <f t="shared" si="1"/>
        <v>54.1</v>
      </c>
      <c r="L53" s="31" t="e">
        <f t="shared" si="6"/>
        <v>#DIV/0!</v>
      </c>
      <c r="M53" s="33"/>
      <c r="N53" s="32">
        <f t="shared" si="7"/>
        <v>0</v>
      </c>
      <c r="O53" s="32" t="e">
        <f t="shared" si="8"/>
        <v>#DIV/0!</v>
      </c>
      <c r="P53" s="32" t="e">
        <f t="shared" si="9"/>
        <v>#DIV/0!</v>
      </c>
      <c r="Q53" s="33"/>
      <c r="R53" s="33"/>
      <c r="S53" s="31">
        <f t="shared" si="2"/>
        <v>0</v>
      </c>
      <c r="T53" s="33"/>
      <c r="U53" s="31">
        <f t="shared" si="3"/>
        <v>0</v>
      </c>
      <c r="V53" s="31">
        <f t="shared" si="4"/>
        <v>0</v>
      </c>
      <c r="W53" s="31" t="e">
        <f t="shared" si="5"/>
        <v>#DIV/0!</v>
      </c>
    </row>
    <row r="54" spans="1:23">
      <c r="A54" s="29" t="s">
        <v>309</v>
      </c>
      <c r="B54" s="30" t="s">
        <v>296</v>
      </c>
      <c r="C54" s="30" t="s">
        <v>302</v>
      </c>
      <c r="D54" s="29" t="s">
        <v>301</v>
      </c>
      <c r="E54" s="29" t="s">
        <v>304</v>
      </c>
      <c r="F54" s="31">
        <v>0</v>
      </c>
      <c r="H54" s="31">
        <f t="shared" si="10"/>
        <v>303.12</v>
      </c>
      <c r="I54" s="31">
        <f t="shared" si="0"/>
        <v>303.12</v>
      </c>
      <c r="J54" s="31">
        <v>158.79</v>
      </c>
      <c r="K54" s="31">
        <f t="shared" si="1"/>
        <v>144.33000000000001</v>
      </c>
      <c r="L54" s="31">
        <f t="shared" si="6"/>
        <v>123.3028409090909</v>
      </c>
      <c r="M54" s="31">
        <v>11.74</v>
      </c>
      <c r="N54" s="32">
        <f t="shared" si="7"/>
        <v>0.1174</v>
      </c>
      <c r="O54" s="32">
        <f t="shared" si="8"/>
        <v>9.1162878787878778</v>
      </c>
      <c r="P54" s="32">
        <f t="shared" si="9"/>
        <v>9.1162878787878779E-2</v>
      </c>
      <c r="Q54" s="31">
        <v>1.73</v>
      </c>
      <c r="R54" s="31">
        <v>12.29</v>
      </c>
      <c r="S54" s="31">
        <f t="shared" si="2"/>
        <v>10.559999999999999</v>
      </c>
      <c r="T54" s="31">
        <v>9.93</v>
      </c>
      <c r="U54" s="31">
        <f t="shared" si="3"/>
        <v>8.1999999999999993</v>
      </c>
      <c r="V54" s="31">
        <f t="shared" si="4"/>
        <v>2.3599999999999994</v>
      </c>
      <c r="W54" s="31">
        <f t="shared" si="5"/>
        <v>28.780487804878046</v>
      </c>
    </row>
    <row r="55" spans="1:23">
      <c r="A55" s="29" t="s">
        <v>309</v>
      </c>
      <c r="B55" s="30" t="s">
        <v>299</v>
      </c>
      <c r="C55" s="30" t="s">
        <v>302</v>
      </c>
      <c r="D55" s="29" t="s">
        <v>301</v>
      </c>
      <c r="F55" s="31">
        <v>303.12</v>
      </c>
      <c r="H55" s="31">
        <f t="shared" si="10"/>
        <v>622.70000000000005</v>
      </c>
      <c r="I55" s="31">
        <f t="shared" si="0"/>
        <v>622.70000000000005</v>
      </c>
      <c r="J55" s="33"/>
      <c r="K55" s="31">
        <f t="shared" si="1"/>
        <v>622.70000000000005</v>
      </c>
      <c r="L55" s="31" t="e">
        <f t="shared" si="6"/>
        <v>#DIV/0!</v>
      </c>
      <c r="M55" s="33"/>
      <c r="N55" s="32">
        <f t="shared" si="7"/>
        <v>0</v>
      </c>
      <c r="O55" s="32" t="e">
        <f t="shared" si="8"/>
        <v>#DIV/0!</v>
      </c>
      <c r="P55" s="32" t="e">
        <f t="shared" si="9"/>
        <v>#DIV/0!</v>
      </c>
      <c r="Q55" s="33"/>
      <c r="R55" s="33"/>
      <c r="S55" s="31">
        <f t="shared" si="2"/>
        <v>0</v>
      </c>
      <c r="T55" s="33"/>
      <c r="U55" s="31">
        <f t="shared" si="3"/>
        <v>0</v>
      </c>
      <c r="V55" s="31">
        <f t="shared" si="4"/>
        <v>0</v>
      </c>
      <c r="W55" s="31" t="e">
        <f t="shared" si="5"/>
        <v>#DIV/0!</v>
      </c>
    </row>
    <row r="56" spans="1:23">
      <c r="A56" s="29" t="s">
        <v>310</v>
      </c>
      <c r="B56" s="30" t="s">
        <v>296</v>
      </c>
      <c r="C56" s="30" t="s">
        <v>302</v>
      </c>
      <c r="D56" s="29" t="s">
        <v>301</v>
      </c>
      <c r="F56" s="31">
        <v>319.58</v>
      </c>
      <c r="H56" s="31">
        <f t="shared" si="10"/>
        <v>549.1</v>
      </c>
      <c r="I56" s="31">
        <f t="shared" si="0"/>
        <v>549.1</v>
      </c>
      <c r="J56" s="31">
        <v>408.5</v>
      </c>
      <c r="K56" s="31">
        <f t="shared" si="1"/>
        <v>140.60000000000002</v>
      </c>
      <c r="L56" s="31">
        <f t="shared" si="6"/>
        <v>298.58232931726906</v>
      </c>
      <c r="M56" s="31">
        <v>11.27</v>
      </c>
      <c r="N56" s="32">
        <f t="shared" si="7"/>
        <v>0.11269999999999999</v>
      </c>
      <c r="O56" s="32">
        <f t="shared" si="8"/>
        <v>8.2375100401606414</v>
      </c>
      <c r="P56" s="32">
        <f t="shared" si="9"/>
        <v>8.2375100401606408E-2</v>
      </c>
      <c r="Q56" s="31">
        <v>1.88</v>
      </c>
      <c r="R56" s="31">
        <v>11.84</v>
      </c>
      <c r="S56" s="31">
        <f t="shared" si="2"/>
        <v>9.9600000000000009</v>
      </c>
      <c r="T56" s="31">
        <v>9.16</v>
      </c>
      <c r="U56" s="31">
        <f t="shared" si="3"/>
        <v>7.28</v>
      </c>
      <c r="V56" s="31">
        <f t="shared" si="4"/>
        <v>2.6800000000000006</v>
      </c>
      <c r="W56" s="31">
        <f t="shared" si="5"/>
        <v>36.813186813186825</v>
      </c>
    </row>
    <row r="57" spans="1:23">
      <c r="A57" s="29" t="s">
        <v>310</v>
      </c>
      <c r="B57" s="30" t="s">
        <v>299</v>
      </c>
      <c r="C57" s="30" t="s">
        <v>302</v>
      </c>
      <c r="D57" s="29" t="s">
        <v>301</v>
      </c>
      <c r="F57" s="31">
        <v>229.52</v>
      </c>
      <c r="H57" s="31">
        <f t="shared" si="10"/>
        <v>229.52</v>
      </c>
      <c r="I57" s="31">
        <f t="shared" si="0"/>
        <v>229.52</v>
      </c>
      <c r="J57" s="33"/>
      <c r="K57" s="31">
        <f t="shared" si="1"/>
        <v>229.52</v>
      </c>
      <c r="L57" s="31" t="e">
        <f t="shared" si="6"/>
        <v>#DIV/0!</v>
      </c>
      <c r="M57" s="33"/>
      <c r="N57" s="32">
        <f t="shared" si="7"/>
        <v>0</v>
      </c>
      <c r="O57" s="32" t="e">
        <f t="shared" si="8"/>
        <v>#DIV/0!</v>
      </c>
      <c r="P57" s="32" t="e">
        <f t="shared" si="9"/>
        <v>#DIV/0!</v>
      </c>
      <c r="Q57" s="33"/>
      <c r="R57" s="33"/>
      <c r="S57" s="31">
        <f t="shared" si="2"/>
        <v>0</v>
      </c>
      <c r="T57" s="33"/>
      <c r="U57" s="31">
        <f t="shared" si="3"/>
        <v>0</v>
      </c>
      <c r="V57" s="31">
        <f t="shared" si="4"/>
        <v>0</v>
      </c>
      <c r="W57" s="31" t="e">
        <f t="shared" si="5"/>
        <v>#DIV/0!</v>
      </c>
    </row>
    <row r="58" spans="1:23">
      <c r="A58" s="29" t="s">
        <v>311</v>
      </c>
      <c r="B58" s="30" t="s">
        <v>296</v>
      </c>
      <c r="C58" s="30" t="s">
        <v>302</v>
      </c>
      <c r="D58" s="29" t="s">
        <v>301</v>
      </c>
      <c r="E58" s="29" t="s">
        <v>312</v>
      </c>
      <c r="F58" s="31">
        <v>0</v>
      </c>
      <c r="H58" s="31">
        <f t="shared" si="10"/>
        <v>0</v>
      </c>
      <c r="I58" s="31">
        <f t="shared" si="0"/>
        <v>0</v>
      </c>
      <c r="K58" s="31">
        <f t="shared" si="1"/>
        <v>0</v>
      </c>
      <c r="L58" s="31" t="e">
        <f t="shared" si="6"/>
        <v>#DIV/0!</v>
      </c>
      <c r="N58" s="32">
        <f t="shared" si="7"/>
        <v>0</v>
      </c>
      <c r="O58" s="32" t="e">
        <f t="shared" si="8"/>
        <v>#DIV/0!</v>
      </c>
      <c r="P58" s="32" t="e">
        <f t="shared" si="9"/>
        <v>#DIV/0!</v>
      </c>
      <c r="S58" s="31">
        <f t="shared" si="2"/>
        <v>0</v>
      </c>
      <c r="U58" s="31">
        <f t="shared" si="3"/>
        <v>0</v>
      </c>
      <c r="V58" s="31">
        <f t="shared" si="4"/>
        <v>0</v>
      </c>
      <c r="W58" s="31" t="e">
        <f t="shared" si="5"/>
        <v>#DIV/0!</v>
      </c>
    </row>
    <row r="59" spans="1:23">
      <c r="A59" s="29" t="s">
        <v>311</v>
      </c>
      <c r="B59" s="30" t="s">
        <v>299</v>
      </c>
      <c r="C59" s="30" t="s">
        <v>302</v>
      </c>
      <c r="D59" s="29" t="s">
        <v>301</v>
      </c>
      <c r="E59" s="29" t="s">
        <v>312</v>
      </c>
      <c r="F59" s="31">
        <v>0</v>
      </c>
      <c r="H59" s="31">
        <f t="shared" si="10"/>
        <v>109.63</v>
      </c>
      <c r="I59" s="31">
        <f t="shared" si="0"/>
        <v>109.63</v>
      </c>
      <c r="J59" s="33"/>
      <c r="K59" s="31">
        <f t="shared" si="1"/>
        <v>109.63</v>
      </c>
      <c r="L59" s="31" t="e">
        <f t="shared" si="6"/>
        <v>#DIV/0!</v>
      </c>
      <c r="M59" s="33"/>
      <c r="N59" s="32">
        <f t="shared" si="7"/>
        <v>0</v>
      </c>
      <c r="O59" s="32" t="e">
        <f t="shared" si="8"/>
        <v>#DIV/0!</v>
      </c>
      <c r="P59" s="32" t="e">
        <f t="shared" si="9"/>
        <v>#DIV/0!</v>
      </c>
      <c r="Q59" s="33"/>
      <c r="R59" s="33"/>
      <c r="S59" s="31">
        <f t="shared" si="2"/>
        <v>0</v>
      </c>
      <c r="T59" s="33"/>
      <c r="U59" s="31">
        <f t="shared" si="3"/>
        <v>0</v>
      </c>
      <c r="V59" s="31">
        <f t="shared" si="4"/>
        <v>0</v>
      </c>
      <c r="W59" s="31" t="e">
        <f t="shared" si="5"/>
        <v>#DIV/0!</v>
      </c>
    </row>
    <row r="60" spans="1:23">
      <c r="A60" s="29" t="s">
        <v>270</v>
      </c>
      <c r="B60" s="30" t="s">
        <v>296</v>
      </c>
      <c r="C60" s="30" t="s">
        <v>302</v>
      </c>
      <c r="D60" s="29" t="s">
        <v>301</v>
      </c>
      <c r="F60" s="31">
        <v>109.63</v>
      </c>
      <c r="H60" s="31">
        <f t="shared" si="10"/>
        <v>284</v>
      </c>
      <c r="I60" s="31">
        <f t="shared" si="0"/>
        <v>284</v>
      </c>
      <c r="J60" s="31">
        <v>124.2</v>
      </c>
      <c r="K60" s="31">
        <f t="shared" si="1"/>
        <v>159.80000000000001</v>
      </c>
      <c r="L60" s="31">
        <f t="shared" si="6"/>
        <v>67.879603960396039</v>
      </c>
      <c r="M60" s="31">
        <v>10.35</v>
      </c>
      <c r="N60" s="32">
        <f t="shared" si="7"/>
        <v>0.10349999999999999</v>
      </c>
      <c r="O60" s="32">
        <f t="shared" si="8"/>
        <v>5.6566336633663354</v>
      </c>
      <c r="P60" s="32">
        <f t="shared" si="9"/>
        <v>5.6566336633663353E-2</v>
      </c>
      <c r="Q60" s="31">
        <v>1.73</v>
      </c>
      <c r="R60" s="31">
        <v>11.83</v>
      </c>
      <c r="S60" s="31">
        <f t="shared" si="2"/>
        <v>10.1</v>
      </c>
      <c r="T60" s="31">
        <v>7.25</v>
      </c>
      <c r="U60" s="31">
        <f t="shared" si="3"/>
        <v>5.52</v>
      </c>
      <c r="V60" s="31">
        <f t="shared" si="4"/>
        <v>4.58</v>
      </c>
      <c r="W60" s="31">
        <f t="shared" si="5"/>
        <v>82.971014492753639</v>
      </c>
    </row>
    <row r="61" spans="1:23">
      <c r="A61" s="29" t="s">
        <v>270</v>
      </c>
      <c r="B61" s="30" t="s">
        <v>299</v>
      </c>
      <c r="C61" s="30" t="s">
        <v>302</v>
      </c>
      <c r="D61" s="29" t="s">
        <v>301</v>
      </c>
      <c r="F61" s="31">
        <v>174.37</v>
      </c>
      <c r="H61" s="31">
        <f t="shared" si="10"/>
        <v>337.78</v>
      </c>
      <c r="I61" s="31">
        <f t="shared" si="0"/>
        <v>337.78</v>
      </c>
      <c r="J61" s="33"/>
      <c r="K61" s="31">
        <f t="shared" si="1"/>
        <v>337.78</v>
      </c>
      <c r="L61" s="31" t="e">
        <f t="shared" si="6"/>
        <v>#DIV/0!</v>
      </c>
      <c r="M61" s="33"/>
      <c r="N61" s="32">
        <f t="shared" si="7"/>
        <v>0</v>
      </c>
      <c r="O61" s="32" t="e">
        <f t="shared" si="8"/>
        <v>#DIV/0!</v>
      </c>
      <c r="P61" s="32" t="e">
        <f t="shared" si="9"/>
        <v>#DIV/0!</v>
      </c>
      <c r="Q61" s="33"/>
      <c r="R61" s="33"/>
      <c r="S61" s="31">
        <f t="shared" si="2"/>
        <v>0</v>
      </c>
      <c r="T61" s="33"/>
      <c r="U61" s="31">
        <f t="shared" si="3"/>
        <v>0</v>
      </c>
      <c r="V61" s="31">
        <f t="shared" si="4"/>
        <v>0</v>
      </c>
      <c r="W61" s="31" t="e">
        <f t="shared" si="5"/>
        <v>#DIV/0!</v>
      </c>
    </row>
    <row r="62" spans="1:23">
      <c r="A62" s="29" t="s">
        <v>161</v>
      </c>
      <c r="B62" s="30" t="s">
        <v>296</v>
      </c>
      <c r="C62" s="30" t="s">
        <v>302</v>
      </c>
      <c r="D62" s="29" t="s">
        <v>301</v>
      </c>
      <c r="F62" s="31">
        <v>163.41</v>
      </c>
      <c r="H62" s="31">
        <f t="shared" si="10"/>
        <v>329.87</v>
      </c>
      <c r="I62" s="31">
        <f t="shared" si="0"/>
        <v>329.87</v>
      </c>
      <c r="J62" s="31">
        <v>160.09</v>
      </c>
      <c r="K62" s="31">
        <f t="shared" si="1"/>
        <v>169.78</v>
      </c>
      <c r="L62" s="31">
        <f t="shared" si="6"/>
        <v>112.7098282828283</v>
      </c>
      <c r="M62" s="31">
        <v>10.029999999999999</v>
      </c>
      <c r="N62" s="32">
        <f t="shared" si="7"/>
        <v>0.1003</v>
      </c>
      <c r="O62" s="32">
        <f t="shared" si="8"/>
        <v>7.0615252525252528</v>
      </c>
      <c r="P62" s="32">
        <f t="shared" si="9"/>
        <v>7.0615252525252525E-2</v>
      </c>
      <c r="Q62" s="31">
        <v>1.74</v>
      </c>
      <c r="R62" s="31">
        <v>11.64</v>
      </c>
      <c r="S62" s="31">
        <f t="shared" si="2"/>
        <v>9.9</v>
      </c>
      <c r="T62" s="31">
        <v>8.7100000000000009</v>
      </c>
      <c r="U62" s="31">
        <f t="shared" si="3"/>
        <v>6.9700000000000006</v>
      </c>
      <c r="V62" s="31">
        <f t="shared" si="4"/>
        <v>2.9299999999999997</v>
      </c>
      <c r="W62" s="31">
        <f t="shared" si="5"/>
        <v>42.037302725968431</v>
      </c>
    </row>
    <row r="63" spans="1:23">
      <c r="A63" s="29" t="s">
        <v>161</v>
      </c>
      <c r="B63" s="30" t="s">
        <v>299</v>
      </c>
      <c r="C63" s="30" t="s">
        <v>302</v>
      </c>
      <c r="D63" s="29" t="s">
        <v>301</v>
      </c>
      <c r="F63" s="31">
        <v>166.46</v>
      </c>
      <c r="H63" s="31">
        <f t="shared" si="10"/>
        <v>484.27</v>
      </c>
      <c r="I63" s="31">
        <f t="shared" si="0"/>
        <v>484.27</v>
      </c>
      <c r="J63" s="33"/>
      <c r="K63" s="31">
        <f t="shared" si="1"/>
        <v>484.27</v>
      </c>
      <c r="L63" s="31" t="e">
        <f t="shared" si="6"/>
        <v>#DIV/0!</v>
      </c>
      <c r="M63" s="33"/>
      <c r="N63" s="32">
        <f t="shared" si="7"/>
        <v>0</v>
      </c>
      <c r="O63" s="32" t="e">
        <f t="shared" si="8"/>
        <v>#DIV/0!</v>
      </c>
      <c r="P63" s="32" t="e">
        <f t="shared" si="9"/>
        <v>#DIV/0!</v>
      </c>
      <c r="Q63" s="33"/>
      <c r="R63" s="33"/>
      <c r="S63" s="31">
        <f t="shared" si="2"/>
        <v>0</v>
      </c>
      <c r="T63" s="33"/>
      <c r="U63" s="31">
        <f t="shared" si="3"/>
        <v>0</v>
      </c>
      <c r="V63" s="31">
        <f t="shared" si="4"/>
        <v>0</v>
      </c>
      <c r="W63" s="31" t="e">
        <f t="shared" si="5"/>
        <v>#DIV/0!</v>
      </c>
    </row>
    <row r="64" spans="1:23">
      <c r="A64" s="29" t="s">
        <v>165</v>
      </c>
      <c r="B64" s="30" t="s">
        <v>296</v>
      </c>
      <c r="C64" s="30" t="s">
        <v>302</v>
      </c>
      <c r="D64" s="29" t="s">
        <v>301</v>
      </c>
      <c r="F64" s="31">
        <v>317.81</v>
      </c>
      <c r="H64" s="31">
        <f t="shared" si="10"/>
        <v>491.23</v>
      </c>
      <c r="I64" s="31">
        <f t="shared" si="0"/>
        <v>491.23</v>
      </c>
      <c r="J64" s="31">
        <v>324.06</v>
      </c>
      <c r="K64" s="31">
        <f t="shared" si="1"/>
        <v>167.17000000000002</v>
      </c>
      <c r="L64" s="31">
        <f t="shared" si="6"/>
        <v>239.13393103448274</v>
      </c>
      <c r="M64" s="31">
        <v>10.3</v>
      </c>
      <c r="N64" s="32">
        <f t="shared" si="7"/>
        <v>0.10300000000000001</v>
      </c>
      <c r="O64" s="32">
        <f t="shared" si="8"/>
        <v>7.6006896551724132</v>
      </c>
      <c r="P64" s="32">
        <f t="shared" si="9"/>
        <v>7.6006896551724129E-2</v>
      </c>
      <c r="Q64" s="31">
        <v>1.85</v>
      </c>
      <c r="R64" s="31">
        <v>10.55</v>
      </c>
      <c r="S64" s="31">
        <f t="shared" si="2"/>
        <v>8.7000000000000011</v>
      </c>
      <c r="T64" s="31">
        <v>8.27</v>
      </c>
      <c r="U64" s="31">
        <f t="shared" si="3"/>
        <v>6.42</v>
      </c>
      <c r="V64" s="31">
        <f t="shared" si="4"/>
        <v>2.2800000000000011</v>
      </c>
      <c r="W64" s="31">
        <f t="shared" si="5"/>
        <v>35.514018691588802</v>
      </c>
    </row>
    <row r="65" spans="1:23">
      <c r="A65" s="29" t="s">
        <v>165</v>
      </c>
      <c r="B65" s="30" t="s">
        <v>299</v>
      </c>
      <c r="C65" s="30" t="s">
        <v>302</v>
      </c>
      <c r="D65" s="29" t="s">
        <v>301</v>
      </c>
      <c r="F65" s="31">
        <v>173.42</v>
      </c>
      <c r="H65" s="31">
        <f t="shared" si="10"/>
        <v>232.60999999999999</v>
      </c>
      <c r="I65" s="31">
        <f t="shared" si="0"/>
        <v>232.60999999999999</v>
      </c>
      <c r="J65" s="33"/>
      <c r="K65" s="31">
        <f t="shared" si="1"/>
        <v>232.60999999999999</v>
      </c>
      <c r="L65" s="31" t="e">
        <f t="shared" si="6"/>
        <v>#DIV/0!</v>
      </c>
      <c r="M65" s="33"/>
      <c r="N65" s="32">
        <f t="shared" si="7"/>
        <v>0</v>
      </c>
      <c r="O65" s="32" t="e">
        <f t="shared" si="8"/>
        <v>#DIV/0!</v>
      </c>
      <c r="P65" s="32" t="e">
        <f t="shared" si="9"/>
        <v>#DIV/0!</v>
      </c>
      <c r="Q65" s="33"/>
      <c r="R65" s="33"/>
      <c r="S65" s="31">
        <f t="shared" si="2"/>
        <v>0</v>
      </c>
      <c r="T65" s="33"/>
      <c r="U65" s="31">
        <f t="shared" si="3"/>
        <v>0</v>
      </c>
      <c r="V65" s="31">
        <f t="shared" si="4"/>
        <v>0</v>
      </c>
      <c r="W65" s="31" t="e">
        <f t="shared" si="5"/>
        <v>#DIV/0!</v>
      </c>
    </row>
    <row r="66" spans="1:23">
      <c r="A66" s="29" t="s">
        <v>314</v>
      </c>
      <c r="B66" s="30" t="s">
        <v>296</v>
      </c>
      <c r="C66" s="30" t="s">
        <v>302</v>
      </c>
      <c r="D66" s="29" t="s">
        <v>301</v>
      </c>
      <c r="F66" s="31">
        <v>59.19</v>
      </c>
      <c r="H66" s="31">
        <f t="shared" si="10"/>
        <v>339.89</v>
      </c>
      <c r="I66" s="31">
        <f t="shared" ref="I66:I129" si="11">H66-($G$647*2)</f>
        <v>339.89</v>
      </c>
      <c r="J66" s="31">
        <v>248.78</v>
      </c>
      <c r="K66" s="31">
        <f t="shared" ref="K66:K129" si="12">I66-J66</f>
        <v>91.109999999999985</v>
      </c>
      <c r="L66" s="31">
        <f t="shared" si="6"/>
        <v>159.23008752735231</v>
      </c>
      <c r="M66" s="31">
        <v>10.46</v>
      </c>
      <c r="N66" s="32">
        <f t="shared" si="7"/>
        <v>0.10460000000000001</v>
      </c>
      <c r="O66" s="32">
        <f t="shared" si="8"/>
        <v>6.6948577680525165</v>
      </c>
      <c r="P66" s="32">
        <f t="shared" si="9"/>
        <v>6.6948577680525159E-2</v>
      </c>
      <c r="Q66" s="31">
        <v>1.88</v>
      </c>
      <c r="R66" s="31">
        <v>11.02</v>
      </c>
      <c r="S66" s="31">
        <f t="shared" ref="S66:S129" si="13">R66-Q66</f>
        <v>9.14</v>
      </c>
      <c r="T66" s="31">
        <v>7.73</v>
      </c>
      <c r="U66" s="31">
        <f t="shared" ref="U66:U129" si="14">T66-Q66</f>
        <v>5.8500000000000005</v>
      </c>
      <c r="V66" s="31">
        <f t="shared" ref="V66:V129" si="15">S66-U66</f>
        <v>3.29</v>
      </c>
      <c r="W66" s="31">
        <f t="shared" ref="W66:W129" si="16">(S66-U66)/U66*100</f>
        <v>56.239316239316238</v>
      </c>
    </row>
    <row r="67" spans="1:23">
      <c r="A67" s="29" t="s">
        <v>314</v>
      </c>
      <c r="B67" s="30" t="s">
        <v>299</v>
      </c>
      <c r="C67" s="30" t="s">
        <v>302</v>
      </c>
      <c r="D67" s="29" t="s">
        <v>301</v>
      </c>
      <c r="F67" s="31">
        <v>280.7</v>
      </c>
      <c r="H67" s="31">
        <f t="shared" si="10"/>
        <v>544.99</v>
      </c>
      <c r="I67" s="31">
        <f t="shared" si="11"/>
        <v>544.99</v>
      </c>
      <c r="J67" s="33"/>
      <c r="K67" s="31">
        <f t="shared" si="12"/>
        <v>544.99</v>
      </c>
      <c r="L67" s="31" t="e">
        <f t="shared" si="6"/>
        <v>#DIV/0!</v>
      </c>
      <c r="M67" s="33"/>
      <c r="N67" s="32">
        <f t="shared" si="7"/>
        <v>0</v>
      </c>
      <c r="O67" s="32" t="e">
        <f t="shared" si="8"/>
        <v>#DIV/0!</v>
      </c>
      <c r="P67" s="32" t="e">
        <f t="shared" si="9"/>
        <v>#DIV/0!</v>
      </c>
      <c r="Q67" s="33"/>
      <c r="R67" s="33"/>
      <c r="S67" s="31">
        <f t="shared" si="13"/>
        <v>0</v>
      </c>
      <c r="T67" s="33"/>
      <c r="U67" s="31">
        <f t="shared" si="14"/>
        <v>0</v>
      </c>
      <c r="V67" s="31">
        <f t="shared" si="15"/>
        <v>0</v>
      </c>
      <c r="W67" s="31" t="e">
        <f t="shared" si="16"/>
        <v>#DIV/0!</v>
      </c>
    </row>
    <row r="68" spans="1:23">
      <c r="A68" s="29" t="s">
        <v>315</v>
      </c>
      <c r="B68" s="30" t="s">
        <v>296</v>
      </c>
      <c r="C68" s="30" t="s">
        <v>302</v>
      </c>
      <c r="D68" s="29" t="s">
        <v>301</v>
      </c>
      <c r="F68" s="31">
        <v>264.29000000000002</v>
      </c>
      <c r="H68" s="31">
        <f t="shared" si="10"/>
        <v>277.34000000000003</v>
      </c>
      <c r="I68" s="31">
        <f t="shared" si="11"/>
        <v>277.34000000000003</v>
      </c>
      <c r="J68" s="31">
        <v>212.44</v>
      </c>
      <c r="K68" s="31">
        <f t="shared" si="12"/>
        <v>64.900000000000034</v>
      </c>
      <c r="L68" s="31">
        <f t="shared" si="6"/>
        <v>138.16501594048884</v>
      </c>
      <c r="M68" s="31">
        <v>10.39</v>
      </c>
      <c r="N68" s="32">
        <f t="shared" si="7"/>
        <v>0.10390000000000001</v>
      </c>
      <c r="O68" s="32">
        <f t="shared" si="8"/>
        <v>6.7573645058448459</v>
      </c>
      <c r="P68" s="32">
        <f t="shared" si="9"/>
        <v>6.7573645058448456E-2</v>
      </c>
      <c r="Q68" s="31">
        <v>1.7</v>
      </c>
      <c r="R68" s="31">
        <v>11.11</v>
      </c>
      <c r="S68" s="31">
        <f t="shared" si="13"/>
        <v>9.41</v>
      </c>
      <c r="T68" s="31">
        <v>7.82</v>
      </c>
      <c r="U68" s="31">
        <f t="shared" si="14"/>
        <v>6.12</v>
      </c>
      <c r="V68" s="31">
        <f t="shared" si="15"/>
        <v>3.29</v>
      </c>
      <c r="W68" s="31">
        <f t="shared" si="16"/>
        <v>53.75816993464052</v>
      </c>
    </row>
    <row r="69" spans="1:23">
      <c r="A69" s="29" t="s">
        <v>315</v>
      </c>
      <c r="B69" s="30" t="s">
        <v>299</v>
      </c>
      <c r="C69" s="30" t="s">
        <v>302</v>
      </c>
      <c r="D69" s="29" t="s">
        <v>301</v>
      </c>
      <c r="E69" s="29" t="s">
        <v>313</v>
      </c>
      <c r="F69" s="31">
        <v>13.05</v>
      </c>
      <c r="H69" s="31">
        <f t="shared" si="10"/>
        <v>118.38</v>
      </c>
      <c r="I69" s="31">
        <f t="shared" si="11"/>
        <v>118.38</v>
      </c>
      <c r="J69" s="33"/>
      <c r="K69" s="31">
        <f t="shared" si="12"/>
        <v>118.38</v>
      </c>
      <c r="L69" s="31" t="e">
        <f t="shared" si="6"/>
        <v>#DIV/0!</v>
      </c>
      <c r="M69" s="33"/>
      <c r="N69" s="32">
        <f t="shared" si="7"/>
        <v>0</v>
      </c>
      <c r="O69" s="32" t="e">
        <f t="shared" si="8"/>
        <v>#DIV/0!</v>
      </c>
      <c r="P69" s="32" t="e">
        <f t="shared" si="9"/>
        <v>#DIV/0!</v>
      </c>
      <c r="Q69" s="33"/>
      <c r="R69" s="33"/>
      <c r="S69" s="31">
        <f t="shared" si="13"/>
        <v>0</v>
      </c>
      <c r="T69" s="33"/>
      <c r="U69" s="31">
        <f t="shared" si="14"/>
        <v>0</v>
      </c>
      <c r="V69" s="31">
        <f t="shared" si="15"/>
        <v>0</v>
      </c>
      <c r="W69" s="31" t="e">
        <f t="shared" si="16"/>
        <v>#DIV/0!</v>
      </c>
    </row>
    <row r="70" spans="1:23">
      <c r="A70" s="29" t="s">
        <v>316</v>
      </c>
      <c r="B70" s="30" t="s">
        <v>296</v>
      </c>
      <c r="C70" s="30" t="s">
        <v>302</v>
      </c>
      <c r="D70" s="29" t="s">
        <v>301</v>
      </c>
      <c r="F70" s="31">
        <v>105.33</v>
      </c>
      <c r="H70" s="31">
        <f t="shared" si="10"/>
        <v>163.81</v>
      </c>
      <c r="I70" s="31">
        <f t="shared" si="11"/>
        <v>163.81</v>
      </c>
      <c r="J70" s="31">
        <v>112.78</v>
      </c>
      <c r="K70" s="31">
        <f t="shared" si="12"/>
        <v>51.03</v>
      </c>
      <c r="L70" s="31">
        <f t="shared" si="6"/>
        <v>76.035548387096782</v>
      </c>
      <c r="M70" s="31">
        <v>11.68</v>
      </c>
      <c r="N70" s="32">
        <f t="shared" si="7"/>
        <v>0.1168</v>
      </c>
      <c r="O70" s="32">
        <f t="shared" si="8"/>
        <v>7.8745806451612914</v>
      </c>
      <c r="P70" s="32">
        <f t="shared" si="9"/>
        <v>7.8745806451612915E-2</v>
      </c>
      <c r="Q70" s="31">
        <v>1.8</v>
      </c>
      <c r="R70" s="31">
        <v>11.1</v>
      </c>
      <c r="S70" s="31">
        <f t="shared" si="13"/>
        <v>9.2999999999999989</v>
      </c>
      <c r="T70" s="31">
        <v>8.07</v>
      </c>
      <c r="U70" s="31">
        <f t="shared" si="14"/>
        <v>6.2700000000000005</v>
      </c>
      <c r="V70" s="31">
        <f t="shared" si="15"/>
        <v>3.0299999999999985</v>
      </c>
      <c r="W70" s="31">
        <f t="shared" si="16"/>
        <v>48.325358851674615</v>
      </c>
    </row>
    <row r="71" spans="1:23">
      <c r="A71" s="29" t="s">
        <v>316</v>
      </c>
      <c r="B71" s="30" t="s">
        <v>299</v>
      </c>
      <c r="C71" s="30" t="s">
        <v>302</v>
      </c>
      <c r="D71" s="29" t="s">
        <v>301</v>
      </c>
      <c r="F71" s="31">
        <v>58.48</v>
      </c>
      <c r="H71" s="31">
        <f t="shared" si="10"/>
        <v>347.23</v>
      </c>
      <c r="I71" s="31">
        <f t="shared" si="11"/>
        <v>347.23</v>
      </c>
      <c r="J71" s="33"/>
      <c r="K71" s="31">
        <f t="shared" si="12"/>
        <v>347.23</v>
      </c>
      <c r="L71" s="31" t="e">
        <f t="shared" si="6"/>
        <v>#DIV/0!</v>
      </c>
      <c r="M71" s="33"/>
      <c r="N71" s="32">
        <f t="shared" si="7"/>
        <v>0</v>
      </c>
      <c r="O71" s="32" t="e">
        <f t="shared" si="8"/>
        <v>#DIV/0!</v>
      </c>
      <c r="P71" s="32" t="e">
        <f t="shared" si="9"/>
        <v>#DIV/0!</v>
      </c>
      <c r="Q71" s="33"/>
      <c r="R71" s="33"/>
      <c r="S71" s="31">
        <f t="shared" si="13"/>
        <v>0</v>
      </c>
      <c r="T71" s="33"/>
      <c r="U71" s="31">
        <f t="shared" si="14"/>
        <v>0</v>
      </c>
      <c r="V71" s="31">
        <f t="shared" si="15"/>
        <v>0</v>
      </c>
      <c r="W71" s="31" t="e">
        <f t="shared" si="16"/>
        <v>#DIV/0!</v>
      </c>
    </row>
    <row r="72" spans="1:23">
      <c r="A72" s="29" t="s">
        <v>317</v>
      </c>
      <c r="B72" s="30" t="s">
        <v>296</v>
      </c>
      <c r="C72" s="30" t="s">
        <v>302</v>
      </c>
      <c r="D72" s="29" t="s">
        <v>301</v>
      </c>
      <c r="F72" s="31">
        <v>288.75</v>
      </c>
      <c r="H72" s="31">
        <f t="shared" si="10"/>
        <v>357.4</v>
      </c>
      <c r="I72" s="31">
        <f t="shared" si="11"/>
        <v>357.4</v>
      </c>
      <c r="J72" s="31">
        <v>271.14</v>
      </c>
      <c r="K72" s="31">
        <f t="shared" si="12"/>
        <v>86.259999999999991</v>
      </c>
      <c r="L72" s="31">
        <f t="shared" ref="L72:L103" si="17">J72*(U72/S72)</f>
        <v>193.34455696202528</v>
      </c>
      <c r="M72" s="31">
        <v>10.63</v>
      </c>
      <c r="N72" s="32">
        <f t="shared" ref="N72:N103" si="18">M72/100</f>
        <v>0.10630000000000001</v>
      </c>
      <c r="O72" s="32">
        <f t="shared" ref="O72:O103" si="19">M72*(U72/S72)</f>
        <v>7.5800421940928269</v>
      </c>
      <c r="P72" s="32">
        <f t="shared" ref="P72:P103" si="20">O72/100</f>
        <v>7.5800421940928273E-2</v>
      </c>
      <c r="Q72" s="31">
        <v>1.82</v>
      </c>
      <c r="R72" s="31">
        <v>11.3</v>
      </c>
      <c r="S72" s="31">
        <f t="shared" si="13"/>
        <v>9.48</v>
      </c>
      <c r="T72" s="31">
        <v>8.58</v>
      </c>
      <c r="U72" s="31">
        <f t="shared" si="14"/>
        <v>6.76</v>
      </c>
      <c r="V72" s="31">
        <f t="shared" si="15"/>
        <v>2.7200000000000006</v>
      </c>
      <c r="W72" s="31">
        <f t="shared" si="16"/>
        <v>40.236686390532554</v>
      </c>
    </row>
    <row r="73" spans="1:23">
      <c r="A73" s="29" t="s">
        <v>317</v>
      </c>
      <c r="B73" s="30" t="s">
        <v>299</v>
      </c>
      <c r="C73" s="30" t="s">
        <v>302</v>
      </c>
      <c r="D73" s="29" t="s">
        <v>301</v>
      </c>
      <c r="F73" s="31">
        <v>68.650000000000006</v>
      </c>
      <c r="H73" s="31">
        <f t="shared" si="10"/>
        <v>291.40999999999997</v>
      </c>
      <c r="I73" s="31">
        <f t="shared" si="11"/>
        <v>291.40999999999997</v>
      </c>
      <c r="J73" s="33"/>
      <c r="K73" s="31">
        <f t="shared" si="12"/>
        <v>291.40999999999997</v>
      </c>
      <c r="L73" s="31" t="e">
        <f t="shared" si="17"/>
        <v>#DIV/0!</v>
      </c>
      <c r="M73" s="33"/>
      <c r="N73" s="32">
        <f t="shared" si="18"/>
        <v>0</v>
      </c>
      <c r="O73" s="32" t="e">
        <f t="shared" si="19"/>
        <v>#DIV/0!</v>
      </c>
      <c r="P73" s="32" t="e">
        <f t="shared" si="20"/>
        <v>#DIV/0!</v>
      </c>
      <c r="Q73" s="33"/>
      <c r="R73" s="33"/>
      <c r="S73" s="31">
        <f t="shared" si="13"/>
        <v>0</v>
      </c>
      <c r="T73" s="33"/>
      <c r="U73" s="31">
        <f t="shared" si="14"/>
        <v>0</v>
      </c>
      <c r="V73" s="31">
        <f t="shared" si="15"/>
        <v>0</v>
      </c>
      <c r="W73" s="31" t="e">
        <f t="shared" si="16"/>
        <v>#DIV/0!</v>
      </c>
    </row>
    <row r="74" spans="1:23">
      <c r="A74" s="29" t="s">
        <v>137</v>
      </c>
      <c r="B74" s="30" t="s">
        <v>296</v>
      </c>
      <c r="C74" s="30" t="s">
        <v>302</v>
      </c>
      <c r="D74" s="29" t="s">
        <v>301</v>
      </c>
      <c r="F74" s="31">
        <v>222.76</v>
      </c>
      <c r="H74" s="31">
        <f t="shared" si="10"/>
        <v>322.51</v>
      </c>
      <c r="I74" s="31">
        <f t="shared" si="11"/>
        <v>322.51</v>
      </c>
      <c r="J74" s="31">
        <v>163.82</v>
      </c>
      <c r="K74" s="31">
        <f t="shared" si="12"/>
        <v>158.69</v>
      </c>
      <c r="L74" s="31">
        <f t="shared" si="17"/>
        <v>108.18009460737937</v>
      </c>
      <c r="M74" s="31">
        <v>10.02</v>
      </c>
      <c r="N74" s="32">
        <f t="shared" si="18"/>
        <v>0.1002</v>
      </c>
      <c r="O74" s="32">
        <f t="shared" si="19"/>
        <v>6.6168022705771046</v>
      </c>
      <c r="P74" s="32">
        <f t="shared" si="20"/>
        <v>6.6168022705771046E-2</v>
      </c>
      <c r="Q74" s="31">
        <v>1.84</v>
      </c>
      <c r="R74" s="31">
        <v>12.41</v>
      </c>
      <c r="S74" s="31">
        <f t="shared" si="13"/>
        <v>10.57</v>
      </c>
      <c r="T74" s="31">
        <v>8.82</v>
      </c>
      <c r="U74" s="31">
        <f t="shared" si="14"/>
        <v>6.98</v>
      </c>
      <c r="V74" s="31">
        <f t="shared" si="15"/>
        <v>3.59</v>
      </c>
      <c r="W74" s="31">
        <f t="shared" si="16"/>
        <v>51.432664756446989</v>
      </c>
    </row>
    <row r="75" spans="1:23">
      <c r="A75" s="29" t="s">
        <v>137</v>
      </c>
      <c r="B75" s="30" t="s">
        <v>299</v>
      </c>
      <c r="C75" s="30" t="s">
        <v>302</v>
      </c>
      <c r="D75" s="29" t="s">
        <v>301</v>
      </c>
      <c r="F75" s="31">
        <v>99.75</v>
      </c>
      <c r="H75" s="31">
        <f t="shared" si="10"/>
        <v>276.45</v>
      </c>
      <c r="I75" s="31">
        <f t="shared" si="11"/>
        <v>276.45</v>
      </c>
      <c r="J75" s="33"/>
      <c r="K75" s="31">
        <f t="shared" si="12"/>
        <v>276.45</v>
      </c>
      <c r="L75" s="31" t="e">
        <f t="shared" si="17"/>
        <v>#DIV/0!</v>
      </c>
      <c r="M75" s="33"/>
      <c r="N75" s="32">
        <f t="shared" si="18"/>
        <v>0</v>
      </c>
      <c r="O75" s="32" t="e">
        <f t="shared" si="19"/>
        <v>#DIV/0!</v>
      </c>
      <c r="P75" s="32" t="e">
        <f t="shared" si="20"/>
        <v>#DIV/0!</v>
      </c>
      <c r="Q75" s="33"/>
      <c r="R75" s="33"/>
      <c r="S75" s="31">
        <f t="shared" si="13"/>
        <v>0</v>
      </c>
      <c r="T75" s="33"/>
      <c r="U75" s="31">
        <f t="shared" si="14"/>
        <v>0</v>
      </c>
      <c r="V75" s="31">
        <f t="shared" si="15"/>
        <v>0</v>
      </c>
      <c r="W75" s="31" t="e">
        <f t="shared" si="16"/>
        <v>#DIV/0!</v>
      </c>
    </row>
    <row r="76" spans="1:23">
      <c r="A76" s="29" t="s">
        <v>140</v>
      </c>
      <c r="B76" s="30" t="s">
        <v>296</v>
      </c>
      <c r="C76" s="30" t="s">
        <v>302</v>
      </c>
      <c r="D76" s="29" t="s">
        <v>301</v>
      </c>
      <c r="F76" s="31">
        <v>176.7</v>
      </c>
      <c r="H76" s="31">
        <f t="shared" si="10"/>
        <v>255.7</v>
      </c>
      <c r="I76" s="31">
        <f t="shared" si="11"/>
        <v>255.7</v>
      </c>
      <c r="J76" s="31">
        <v>148.03</v>
      </c>
      <c r="K76" s="31">
        <f t="shared" si="12"/>
        <v>107.66999999999999</v>
      </c>
      <c r="L76" s="31">
        <f t="shared" si="17"/>
        <v>87.147779799818025</v>
      </c>
      <c r="M76" s="31">
        <v>10.24</v>
      </c>
      <c r="N76" s="32">
        <f t="shared" si="18"/>
        <v>0.1024</v>
      </c>
      <c r="O76" s="32">
        <f t="shared" si="19"/>
        <v>6.0284622383985447</v>
      </c>
      <c r="P76" s="32">
        <f t="shared" si="20"/>
        <v>6.0284622383985444E-2</v>
      </c>
      <c r="Q76" s="31">
        <v>1.75</v>
      </c>
      <c r="R76" s="31">
        <v>12.74</v>
      </c>
      <c r="S76" s="31">
        <f t="shared" si="13"/>
        <v>10.99</v>
      </c>
      <c r="T76" s="31">
        <v>8.2200000000000006</v>
      </c>
      <c r="U76" s="31">
        <f t="shared" si="14"/>
        <v>6.4700000000000006</v>
      </c>
      <c r="V76" s="31">
        <f t="shared" si="15"/>
        <v>4.5199999999999996</v>
      </c>
      <c r="W76" s="31">
        <f t="shared" si="16"/>
        <v>69.86089644513136</v>
      </c>
    </row>
    <row r="77" spans="1:23">
      <c r="A77" s="29" t="s">
        <v>140</v>
      </c>
      <c r="B77" s="30" t="s">
        <v>299</v>
      </c>
      <c r="C77" s="30" t="s">
        <v>302</v>
      </c>
      <c r="D77" s="29" t="s">
        <v>301</v>
      </c>
      <c r="F77" s="31">
        <v>79</v>
      </c>
      <c r="H77" s="31">
        <f t="shared" si="10"/>
        <v>309.09000000000003</v>
      </c>
      <c r="I77" s="31">
        <f t="shared" si="11"/>
        <v>309.09000000000003</v>
      </c>
      <c r="J77" s="33"/>
      <c r="K77" s="31">
        <f t="shared" si="12"/>
        <v>309.09000000000003</v>
      </c>
      <c r="L77" s="31" t="e">
        <f t="shared" si="17"/>
        <v>#DIV/0!</v>
      </c>
      <c r="M77" s="33"/>
      <c r="N77" s="32">
        <f t="shared" si="18"/>
        <v>0</v>
      </c>
      <c r="O77" s="32" t="e">
        <f t="shared" si="19"/>
        <v>#DIV/0!</v>
      </c>
      <c r="P77" s="32" t="e">
        <f t="shared" si="20"/>
        <v>#DIV/0!</v>
      </c>
      <c r="Q77" s="33"/>
      <c r="R77" s="33"/>
      <c r="S77" s="31">
        <f t="shared" si="13"/>
        <v>0</v>
      </c>
      <c r="T77" s="33"/>
      <c r="U77" s="31">
        <f t="shared" si="14"/>
        <v>0</v>
      </c>
      <c r="V77" s="31">
        <f t="shared" si="15"/>
        <v>0</v>
      </c>
      <c r="W77" s="31" t="e">
        <f t="shared" si="16"/>
        <v>#DIV/0!</v>
      </c>
    </row>
    <row r="78" spans="1:23">
      <c r="A78" s="29" t="s">
        <v>143</v>
      </c>
      <c r="B78" s="30" t="s">
        <v>296</v>
      </c>
      <c r="C78" s="30" t="s">
        <v>302</v>
      </c>
      <c r="D78" s="29" t="s">
        <v>301</v>
      </c>
      <c r="F78" s="31">
        <v>230.09</v>
      </c>
      <c r="H78" s="31">
        <f t="shared" si="10"/>
        <v>379.96000000000004</v>
      </c>
      <c r="I78" s="31">
        <f t="shared" si="11"/>
        <v>379.96000000000004</v>
      </c>
      <c r="J78" s="31">
        <v>240.45</v>
      </c>
      <c r="K78" s="31">
        <f t="shared" si="12"/>
        <v>139.51000000000005</v>
      </c>
      <c r="L78" s="31">
        <f t="shared" si="17"/>
        <v>159.34583333333333</v>
      </c>
      <c r="M78" s="31">
        <v>10.25</v>
      </c>
      <c r="N78" s="32">
        <f t="shared" si="18"/>
        <v>0.10249999999999999</v>
      </c>
      <c r="O78" s="32">
        <f t="shared" si="19"/>
        <v>6.7926587301587302</v>
      </c>
      <c r="P78" s="32">
        <f t="shared" si="20"/>
        <v>6.7926587301587307E-2</v>
      </c>
      <c r="Q78" s="31">
        <v>1.69</v>
      </c>
      <c r="R78" s="31">
        <v>11.77</v>
      </c>
      <c r="S78" s="31">
        <f t="shared" si="13"/>
        <v>10.08</v>
      </c>
      <c r="T78" s="31">
        <v>8.3699999999999992</v>
      </c>
      <c r="U78" s="31">
        <f t="shared" si="14"/>
        <v>6.68</v>
      </c>
      <c r="V78" s="31">
        <f t="shared" si="15"/>
        <v>3.4000000000000004</v>
      </c>
      <c r="W78" s="31">
        <f t="shared" si="16"/>
        <v>50.898203592814383</v>
      </c>
    </row>
    <row r="79" spans="1:23">
      <c r="A79" s="29" t="s">
        <v>143</v>
      </c>
      <c r="B79" s="30" t="s">
        <v>299</v>
      </c>
      <c r="C79" s="30" t="s">
        <v>302</v>
      </c>
      <c r="D79" s="29" t="s">
        <v>301</v>
      </c>
      <c r="F79" s="31">
        <v>149.87</v>
      </c>
      <c r="H79" s="31">
        <f t="shared" si="10"/>
        <v>149.87</v>
      </c>
      <c r="I79" s="31">
        <f t="shared" si="11"/>
        <v>149.87</v>
      </c>
      <c r="J79" s="33"/>
      <c r="K79" s="31">
        <f t="shared" si="12"/>
        <v>149.87</v>
      </c>
      <c r="L79" s="31" t="e">
        <f t="shared" si="17"/>
        <v>#DIV/0!</v>
      </c>
      <c r="M79" s="33"/>
      <c r="N79" s="32">
        <f t="shared" si="18"/>
        <v>0</v>
      </c>
      <c r="O79" s="32" t="e">
        <f t="shared" si="19"/>
        <v>#DIV/0!</v>
      </c>
      <c r="P79" s="32" t="e">
        <f t="shared" si="20"/>
        <v>#DIV/0!</v>
      </c>
      <c r="Q79" s="33"/>
      <c r="R79" s="33"/>
      <c r="S79" s="31">
        <f t="shared" si="13"/>
        <v>0</v>
      </c>
      <c r="T79" s="33"/>
      <c r="U79" s="31">
        <f t="shared" si="14"/>
        <v>0</v>
      </c>
      <c r="V79" s="31">
        <f t="shared" si="15"/>
        <v>0</v>
      </c>
      <c r="W79" s="31" t="e">
        <f t="shared" si="16"/>
        <v>#DIV/0!</v>
      </c>
    </row>
    <row r="80" spans="1:23">
      <c r="A80" s="29" t="s">
        <v>149</v>
      </c>
      <c r="B80" s="30" t="s">
        <v>296</v>
      </c>
      <c r="C80" s="30" t="s">
        <v>302</v>
      </c>
      <c r="D80" s="29" t="s">
        <v>301</v>
      </c>
      <c r="E80" s="29" t="s">
        <v>304</v>
      </c>
      <c r="F80" s="31">
        <v>0</v>
      </c>
      <c r="H80" s="31">
        <f t="shared" ref="H80:H111" si="21">F80+F81</f>
        <v>182.06</v>
      </c>
      <c r="I80" s="31">
        <f t="shared" si="11"/>
        <v>182.06</v>
      </c>
      <c r="J80" s="31">
        <v>104.12</v>
      </c>
      <c r="K80" s="31">
        <f t="shared" si="12"/>
        <v>77.94</v>
      </c>
      <c r="L80" s="31">
        <f t="shared" si="17"/>
        <v>50.569634748272463</v>
      </c>
      <c r="M80" s="31">
        <v>10.15</v>
      </c>
      <c r="N80" s="32">
        <f t="shared" si="18"/>
        <v>0.10150000000000001</v>
      </c>
      <c r="O80" s="32">
        <f t="shared" si="19"/>
        <v>4.9297137216189544</v>
      </c>
      <c r="P80" s="32">
        <f t="shared" si="20"/>
        <v>4.9297137216189543E-2</v>
      </c>
      <c r="Q80" s="31">
        <v>1.74</v>
      </c>
      <c r="R80" s="31">
        <v>11.87</v>
      </c>
      <c r="S80" s="31">
        <f t="shared" si="13"/>
        <v>10.129999999999999</v>
      </c>
      <c r="T80" s="31">
        <v>6.66</v>
      </c>
      <c r="U80" s="31">
        <f t="shared" si="14"/>
        <v>4.92</v>
      </c>
      <c r="V80" s="31">
        <f t="shared" si="15"/>
        <v>5.2099999999999991</v>
      </c>
      <c r="W80" s="31">
        <f t="shared" si="16"/>
        <v>105.89430894308943</v>
      </c>
    </row>
    <row r="81" spans="1:23">
      <c r="A81" s="29" t="s">
        <v>149</v>
      </c>
      <c r="B81" s="30" t="s">
        <v>299</v>
      </c>
      <c r="C81" s="30" t="s">
        <v>302</v>
      </c>
      <c r="D81" s="29" t="s">
        <v>301</v>
      </c>
      <c r="F81" s="31">
        <v>182.06</v>
      </c>
      <c r="H81" s="31">
        <f t="shared" si="21"/>
        <v>317.39999999999998</v>
      </c>
      <c r="I81" s="31">
        <f t="shared" si="11"/>
        <v>317.39999999999998</v>
      </c>
      <c r="J81" s="33"/>
      <c r="K81" s="31">
        <f t="shared" si="12"/>
        <v>317.39999999999998</v>
      </c>
      <c r="L81" s="31" t="e">
        <f t="shared" si="17"/>
        <v>#DIV/0!</v>
      </c>
      <c r="M81" s="33"/>
      <c r="N81" s="32">
        <f t="shared" si="18"/>
        <v>0</v>
      </c>
      <c r="O81" s="32" t="e">
        <f t="shared" si="19"/>
        <v>#DIV/0!</v>
      </c>
      <c r="P81" s="32" t="e">
        <f t="shared" si="20"/>
        <v>#DIV/0!</v>
      </c>
      <c r="Q81" s="33"/>
      <c r="R81" s="33"/>
      <c r="S81" s="31">
        <f t="shared" si="13"/>
        <v>0</v>
      </c>
      <c r="T81" s="33"/>
      <c r="U81" s="31">
        <f t="shared" si="14"/>
        <v>0</v>
      </c>
      <c r="V81" s="31">
        <f t="shared" si="15"/>
        <v>0</v>
      </c>
      <c r="W81" s="31" t="e">
        <f t="shared" si="16"/>
        <v>#DIV/0!</v>
      </c>
    </row>
    <row r="82" spans="1:23">
      <c r="A82" s="29" t="s">
        <v>153</v>
      </c>
      <c r="B82" s="30" t="s">
        <v>296</v>
      </c>
      <c r="C82" s="30" t="s">
        <v>302</v>
      </c>
      <c r="D82" s="29" t="s">
        <v>301</v>
      </c>
      <c r="F82" s="31">
        <v>135.34</v>
      </c>
      <c r="H82" s="31">
        <f t="shared" si="21"/>
        <v>449.38</v>
      </c>
      <c r="I82" s="31">
        <f t="shared" si="11"/>
        <v>449.38</v>
      </c>
      <c r="J82" s="31">
        <v>253.1</v>
      </c>
      <c r="K82" s="31">
        <f t="shared" si="12"/>
        <v>196.28</v>
      </c>
      <c r="L82" s="31">
        <f t="shared" si="17"/>
        <v>168.17035271687323</v>
      </c>
      <c r="M82" s="31">
        <v>12.72</v>
      </c>
      <c r="N82" s="32">
        <f t="shared" si="18"/>
        <v>0.12720000000000001</v>
      </c>
      <c r="O82" s="32">
        <f t="shared" si="19"/>
        <v>8.4517063870352729</v>
      </c>
      <c r="P82" s="32">
        <f t="shared" si="20"/>
        <v>8.4517063870352724E-2</v>
      </c>
      <c r="Q82" s="31">
        <v>1.83</v>
      </c>
      <c r="R82" s="31">
        <v>12.32</v>
      </c>
      <c r="S82" s="31">
        <f t="shared" si="13"/>
        <v>10.49</v>
      </c>
      <c r="T82" s="31">
        <v>8.8000000000000007</v>
      </c>
      <c r="U82" s="31">
        <f t="shared" si="14"/>
        <v>6.9700000000000006</v>
      </c>
      <c r="V82" s="31">
        <f t="shared" si="15"/>
        <v>3.5199999999999996</v>
      </c>
      <c r="W82" s="31">
        <f t="shared" si="16"/>
        <v>50.502152080344317</v>
      </c>
    </row>
    <row r="83" spans="1:23">
      <c r="A83" s="29" t="s">
        <v>153</v>
      </c>
      <c r="B83" s="30" t="s">
        <v>299</v>
      </c>
      <c r="C83" s="30" t="s">
        <v>302</v>
      </c>
      <c r="D83" s="29" t="s">
        <v>301</v>
      </c>
      <c r="F83" s="31">
        <v>314.04000000000002</v>
      </c>
      <c r="H83" s="31">
        <f t="shared" si="21"/>
        <v>470.96000000000004</v>
      </c>
      <c r="I83" s="31">
        <f t="shared" si="11"/>
        <v>470.96000000000004</v>
      </c>
      <c r="J83" s="33"/>
      <c r="K83" s="31">
        <f t="shared" si="12"/>
        <v>470.96000000000004</v>
      </c>
      <c r="L83" s="31" t="e">
        <f t="shared" si="17"/>
        <v>#DIV/0!</v>
      </c>
      <c r="M83" s="33"/>
      <c r="N83" s="32">
        <f t="shared" si="18"/>
        <v>0</v>
      </c>
      <c r="O83" s="32" t="e">
        <f t="shared" si="19"/>
        <v>#DIV/0!</v>
      </c>
      <c r="P83" s="32" t="e">
        <f t="shared" si="20"/>
        <v>#DIV/0!</v>
      </c>
      <c r="Q83" s="33"/>
      <c r="R83" s="33"/>
      <c r="S83" s="31">
        <f t="shared" si="13"/>
        <v>0</v>
      </c>
      <c r="T83" s="33"/>
      <c r="U83" s="31">
        <f t="shared" si="14"/>
        <v>0</v>
      </c>
      <c r="V83" s="31">
        <f t="shared" si="15"/>
        <v>0</v>
      </c>
      <c r="W83" s="31" t="e">
        <f t="shared" si="16"/>
        <v>#DIV/0!</v>
      </c>
    </row>
    <row r="84" spans="1:23">
      <c r="A84" s="29" t="s">
        <v>157</v>
      </c>
      <c r="B84" s="30" t="s">
        <v>296</v>
      </c>
      <c r="C84" s="30" t="s">
        <v>302</v>
      </c>
      <c r="D84" s="29" t="s">
        <v>301</v>
      </c>
      <c r="F84" s="31">
        <v>156.91999999999999</v>
      </c>
      <c r="H84" s="31">
        <f t="shared" si="21"/>
        <v>394.74</v>
      </c>
      <c r="I84" s="31">
        <f t="shared" si="11"/>
        <v>394.74</v>
      </c>
      <c r="J84" s="31">
        <v>232.33</v>
      </c>
      <c r="K84" s="31">
        <f t="shared" si="12"/>
        <v>162.41</v>
      </c>
      <c r="L84" s="31">
        <f t="shared" si="17"/>
        <v>150.11424836601304</v>
      </c>
      <c r="M84" s="31">
        <v>10.34</v>
      </c>
      <c r="N84" s="32">
        <f t="shared" si="18"/>
        <v>0.10339999999999999</v>
      </c>
      <c r="O84" s="32">
        <f t="shared" si="19"/>
        <v>6.6809337068160577</v>
      </c>
      <c r="P84" s="32">
        <f t="shared" si="20"/>
        <v>6.6809337068160571E-2</v>
      </c>
      <c r="Q84" s="31">
        <v>1.78</v>
      </c>
      <c r="R84" s="31">
        <v>12.49</v>
      </c>
      <c r="S84" s="31">
        <f t="shared" si="13"/>
        <v>10.71</v>
      </c>
      <c r="T84" s="31">
        <v>8.6999999999999993</v>
      </c>
      <c r="U84" s="31">
        <f t="shared" si="14"/>
        <v>6.919999999999999</v>
      </c>
      <c r="V84" s="31">
        <f t="shared" si="15"/>
        <v>3.7900000000000018</v>
      </c>
      <c r="W84" s="31">
        <f t="shared" si="16"/>
        <v>54.768786127167665</v>
      </c>
    </row>
    <row r="85" spans="1:23">
      <c r="A85" s="29" t="s">
        <v>157</v>
      </c>
      <c r="B85" s="30" t="s">
        <v>299</v>
      </c>
      <c r="C85" s="30" t="s">
        <v>302</v>
      </c>
      <c r="D85" s="29" t="s">
        <v>301</v>
      </c>
      <c r="F85" s="31">
        <v>237.82</v>
      </c>
      <c r="H85" s="31">
        <f t="shared" si="21"/>
        <v>358.35</v>
      </c>
      <c r="I85" s="31">
        <f t="shared" si="11"/>
        <v>358.35</v>
      </c>
      <c r="J85" s="33"/>
      <c r="K85" s="31">
        <f t="shared" si="12"/>
        <v>358.35</v>
      </c>
      <c r="L85" s="31" t="e">
        <f t="shared" si="17"/>
        <v>#DIV/0!</v>
      </c>
      <c r="M85" s="33"/>
      <c r="N85" s="32">
        <f t="shared" si="18"/>
        <v>0</v>
      </c>
      <c r="O85" s="32" t="e">
        <f t="shared" si="19"/>
        <v>#DIV/0!</v>
      </c>
      <c r="P85" s="32" t="e">
        <f t="shared" si="20"/>
        <v>#DIV/0!</v>
      </c>
      <c r="Q85" s="33"/>
      <c r="R85" s="33"/>
      <c r="S85" s="31">
        <f t="shared" si="13"/>
        <v>0</v>
      </c>
      <c r="T85" s="33"/>
      <c r="U85" s="31">
        <f t="shared" si="14"/>
        <v>0</v>
      </c>
      <c r="V85" s="31">
        <f t="shared" si="15"/>
        <v>0</v>
      </c>
      <c r="W85" s="31" t="e">
        <f t="shared" si="16"/>
        <v>#DIV/0!</v>
      </c>
    </row>
    <row r="86" spans="1:23">
      <c r="A86" s="29" t="s">
        <v>119</v>
      </c>
      <c r="B86" s="30" t="s">
        <v>296</v>
      </c>
      <c r="C86" s="30" t="s">
        <v>302</v>
      </c>
      <c r="D86" s="29" t="s">
        <v>301</v>
      </c>
      <c r="F86" s="31">
        <v>120.53</v>
      </c>
      <c r="H86" s="31">
        <f t="shared" si="21"/>
        <v>354.01</v>
      </c>
      <c r="I86" s="31">
        <f t="shared" si="11"/>
        <v>354.01</v>
      </c>
      <c r="J86" s="34">
        <v>223.69</v>
      </c>
      <c r="K86" s="31">
        <f t="shared" si="12"/>
        <v>130.32</v>
      </c>
      <c r="L86" s="31">
        <f t="shared" si="17"/>
        <v>138.97899408284025</v>
      </c>
      <c r="M86" s="31">
        <v>10.11</v>
      </c>
      <c r="N86" s="32">
        <f t="shared" si="18"/>
        <v>0.1011</v>
      </c>
      <c r="O86" s="32">
        <f t="shared" si="19"/>
        <v>6.2813609467455622</v>
      </c>
      <c r="P86" s="32">
        <f t="shared" si="20"/>
        <v>6.2813609467455622E-2</v>
      </c>
      <c r="Q86" s="31">
        <v>1.77</v>
      </c>
      <c r="R86" s="31">
        <v>11.91</v>
      </c>
      <c r="S86" s="31">
        <f t="shared" si="13"/>
        <v>10.14</v>
      </c>
      <c r="T86" s="31">
        <v>8.07</v>
      </c>
      <c r="U86" s="31">
        <f t="shared" si="14"/>
        <v>6.3000000000000007</v>
      </c>
      <c r="V86" s="31">
        <f t="shared" si="15"/>
        <v>3.84</v>
      </c>
      <c r="W86" s="31">
        <f t="shared" si="16"/>
        <v>60.952380952380949</v>
      </c>
    </row>
    <row r="87" spans="1:23">
      <c r="A87" s="29" t="s">
        <v>119</v>
      </c>
      <c r="B87" s="30" t="s">
        <v>299</v>
      </c>
      <c r="C87" s="30" t="s">
        <v>302</v>
      </c>
      <c r="D87" s="29" t="s">
        <v>301</v>
      </c>
      <c r="F87" s="31">
        <v>233.48</v>
      </c>
      <c r="H87" s="31">
        <f t="shared" si="21"/>
        <v>411.13</v>
      </c>
      <c r="I87" s="31">
        <f t="shared" si="11"/>
        <v>411.13</v>
      </c>
      <c r="J87" s="33"/>
      <c r="K87" s="31">
        <f t="shared" si="12"/>
        <v>411.13</v>
      </c>
      <c r="L87" s="31" t="e">
        <f t="shared" si="17"/>
        <v>#DIV/0!</v>
      </c>
      <c r="M87" s="33"/>
      <c r="N87" s="32">
        <f t="shared" si="18"/>
        <v>0</v>
      </c>
      <c r="O87" s="32" t="e">
        <f t="shared" si="19"/>
        <v>#DIV/0!</v>
      </c>
      <c r="P87" s="32" t="e">
        <f t="shared" si="20"/>
        <v>#DIV/0!</v>
      </c>
      <c r="Q87" s="33"/>
      <c r="R87" s="33"/>
      <c r="S87" s="31">
        <f t="shared" si="13"/>
        <v>0</v>
      </c>
      <c r="T87" s="33"/>
      <c r="U87" s="31">
        <f t="shared" si="14"/>
        <v>0</v>
      </c>
      <c r="V87" s="31">
        <f t="shared" si="15"/>
        <v>0</v>
      </c>
      <c r="W87" s="31" t="e">
        <f t="shared" si="16"/>
        <v>#DIV/0!</v>
      </c>
    </row>
    <row r="88" spans="1:23">
      <c r="A88" s="29" t="s">
        <v>122</v>
      </c>
      <c r="B88" s="30" t="s">
        <v>296</v>
      </c>
      <c r="C88" s="30" t="s">
        <v>302</v>
      </c>
      <c r="D88" s="29" t="s">
        <v>301</v>
      </c>
      <c r="F88" s="31">
        <v>177.65</v>
      </c>
      <c r="H88" s="31">
        <f t="shared" si="21"/>
        <v>348.70000000000005</v>
      </c>
      <c r="I88" s="31">
        <f t="shared" si="11"/>
        <v>348.70000000000005</v>
      </c>
      <c r="J88" s="31">
        <v>235.82</v>
      </c>
      <c r="K88" s="31">
        <f t="shared" si="12"/>
        <v>112.88000000000005</v>
      </c>
      <c r="L88" s="31">
        <f t="shared" si="17"/>
        <v>135.915960591133</v>
      </c>
      <c r="M88" s="31">
        <v>10.32</v>
      </c>
      <c r="N88" s="32">
        <f t="shared" si="18"/>
        <v>0.1032</v>
      </c>
      <c r="O88" s="32">
        <f t="shared" si="19"/>
        <v>5.9479802955665022</v>
      </c>
      <c r="P88" s="32">
        <f t="shared" si="20"/>
        <v>5.9479802955665025E-2</v>
      </c>
      <c r="Q88" s="31">
        <v>1.7</v>
      </c>
      <c r="R88" s="31">
        <v>11.85</v>
      </c>
      <c r="S88" s="31">
        <f t="shared" si="13"/>
        <v>10.15</v>
      </c>
      <c r="T88" s="31">
        <v>7.55</v>
      </c>
      <c r="U88" s="31">
        <f t="shared" si="14"/>
        <v>5.85</v>
      </c>
      <c r="V88" s="31">
        <f t="shared" si="15"/>
        <v>4.3000000000000007</v>
      </c>
      <c r="W88" s="31">
        <f t="shared" si="16"/>
        <v>73.504273504273527</v>
      </c>
    </row>
    <row r="89" spans="1:23">
      <c r="A89" s="29" t="s">
        <v>122</v>
      </c>
      <c r="B89" s="30" t="s">
        <v>299</v>
      </c>
      <c r="C89" s="30" t="s">
        <v>302</v>
      </c>
      <c r="D89" s="29" t="s">
        <v>301</v>
      </c>
      <c r="F89" s="31">
        <v>171.05</v>
      </c>
      <c r="H89" s="31">
        <f t="shared" si="21"/>
        <v>200.92000000000002</v>
      </c>
      <c r="I89" s="31">
        <f t="shared" si="11"/>
        <v>200.92000000000002</v>
      </c>
      <c r="J89" s="33"/>
      <c r="K89" s="31">
        <f t="shared" si="12"/>
        <v>200.92000000000002</v>
      </c>
      <c r="L89" s="31" t="e">
        <f t="shared" si="17"/>
        <v>#DIV/0!</v>
      </c>
      <c r="M89" s="33"/>
      <c r="N89" s="32">
        <f t="shared" si="18"/>
        <v>0</v>
      </c>
      <c r="O89" s="32" t="e">
        <f t="shared" si="19"/>
        <v>#DIV/0!</v>
      </c>
      <c r="P89" s="32" t="e">
        <f t="shared" si="20"/>
        <v>#DIV/0!</v>
      </c>
      <c r="Q89" s="33"/>
      <c r="R89" s="33"/>
      <c r="S89" s="31">
        <f t="shared" si="13"/>
        <v>0</v>
      </c>
      <c r="T89" s="33"/>
      <c r="U89" s="31">
        <f t="shared" si="14"/>
        <v>0</v>
      </c>
      <c r="V89" s="31">
        <f t="shared" si="15"/>
        <v>0</v>
      </c>
      <c r="W89" s="31" t="e">
        <f t="shared" si="16"/>
        <v>#DIV/0!</v>
      </c>
    </row>
    <row r="90" spans="1:23">
      <c r="A90" s="29" t="s">
        <v>125</v>
      </c>
      <c r="B90" s="30" t="s">
        <v>296</v>
      </c>
      <c r="C90" s="30" t="s">
        <v>302</v>
      </c>
      <c r="D90" s="29" t="s">
        <v>301</v>
      </c>
      <c r="F90" s="31">
        <v>29.87</v>
      </c>
      <c r="H90" s="31">
        <f t="shared" si="21"/>
        <v>158.59</v>
      </c>
      <c r="I90" s="31">
        <f t="shared" si="11"/>
        <v>158.59</v>
      </c>
      <c r="J90" s="31">
        <v>131.66</v>
      </c>
      <c r="K90" s="31">
        <f t="shared" si="12"/>
        <v>26.930000000000007</v>
      </c>
      <c r="L90" s="31">
        <f t="shared" si="17"/>
        <v>89.502857142857152</v>
      </c>
      <c r="M90" s="31">
        <v>10.11</v>
      </c>
      <c r="N90" s="32">
        <f t="shared" si="18"/>
        <v>0.1011</v>
      </c>
      <c r="O90" s="32">
        <f t="shared" si="19"/>
        <v>6.8728078817733991</v>
      </c>
      <c r="P90" s="32">
        <f t="shared" si="20"/>
        <v>6.872807881773399E-2</v>
      </c>
      <c r="Q90" s="31">
        <v>1.82</v>
      </c>
      <c r="R90" s="31">
        <v>11.97</v>
      </c>
      <c r="S90" s="31">
        <f t="shared" si="13"/>
        <v>10.15</v>
      </c>
      <c r="T90" s="31">
        <v>8.7200000000000006</v>
      </c>
      <c r="U90" s="31">
        <f t="shared" si="14"/>
        <v>6.9</v>
      </c>
      <c r="V90" s="31">
        <f t="shared" si="15"/>
        <v>3.25</v>
      </c>
      <c r="W90" s="31">
        <f t="shared" si="16"/>
        <v>47.10144927536232</v>
      </c>
    </row>
    <row r="91" spans="1:23">
      <c r="A91" s="29" t="s">
        <v>125</v>
      </c>
      <c r="B91" s="30" t="s">
        <v>299</v>
      </c>
      <c r="C91" s="30" t="s">
        <v>302</v>
      </c>
      <c r="D91" s="29" t="s">
        <v>301</v>
      </c>
      <c r="F91" s="31">
        <v>128.72</v>
      </c>
      <c r="H91" s="31">
        <f t="shared" si="21"/>
        <v>289.05</v>
      </c>
      <c r="I91" s="31">
        <f t="shared" si="11"/>
        <v>289.05</v>
      </c>
      <c r="J91" s="33"/>
      <c r="K91" s="31">
        <f t="shared" si="12"/>
        <v>289.05</v>
      </c>
      <c r="L91" s="31" t="e">
        <f t="shared" si="17"/>
        <v>#DIV/0!</v>
      </c>
      <c r="M91" s="33"/>
      <c r="N91" s="32">
        <f t="shared" si="18"/>
        <v>0</v>
      </c>
      <c r="O91" s="32" t="e">
        <f t="shared" si="19"/>
        <v>#DIV/0!</v>
      </c>
      <c r="P91" s="32" t="e">
        <f t="shared" si="20"/>
        <v>#DIV/0!</v>
      </c>
      <c r="Q91" s="33"/>
      <c r="R91" s="33"/>
      <c r="S91" s="31">
        <f t="shared" si="13"/>
        <v>0</v>
      </c>
      <c r="T91" s="33"/>
      <c r="U91" s="31">
        <f t="shared" si="14"/>
        <v>0</v>
      </c>
      <c r="V91" s="31">
        <f t="shared" si="15"/>
        <v>0</v>
      </c>
      <c r="W91" s="31" t="e">
        <f t="shared" si="16"/>
        <v>#DIV/0!</v>
      </c>
    </row>
    <row r="92" spans="1:23">
      <c r="A92" s="29" t="s">
        <v>128</v>
      </c>
      <c r="B92" s="30" t="s">
        <v>296</v>
      </c>
      <c r="C92" s="30" t="s">
        <v>302</v>
      </c>
      <c r="D92" s="29" t="s">
        <v>301</v>
      </c>
      <c r="F92" s="31">
        <v>160.33000000000001</v>
      </c>
      <c r="H92" s="31">
        <f t="shared" si="21"/>
        <v>215.06</v>
      </c>
      <c r="I92" s="31">
        <f t="shared" si="11"/>
        <v>215.06</v>
      </c>
      <c r="J92" s="31">
        <v>140.83000000000001</v>
      </c>
      <c r="K92" s="31">
        <f t="shared" si="12"/>
        <v>74.22999999999999</v>
      </c>
      <c r="L92" s="31">
        <f t="shared" si="17"/>
        <v>93.395347288296847</v>
      </c>
      <c r="M92" s="31">
        <v>10.32</v>
      </c>
      <c r="N92" s="32">
        <f t="shared" si="18"/>
        <v>0.1032</v>
      </c>
      <c r="O92" s="32">
        <f t="shared" si="19"/>
        <v>6.8439961941008551</v>
      </c>
      <c r="P92" s="32">
        <f t="shared" si="20"/>
        <v>6.8439961941008556E-2</v>
      </c>
      <c r="Q92" s="31">
        <v>1.88</v>
      </c>
      <c r="R92" s="31">
        <v>12.39</v>
      </c>
      <c r="S92" s="31">
        <f t="shared" si="13"/>
        <v>10.510000000000002</v>
      </c>
      <c r="T92" s="31">
        <v>8.85</v>
      </c>
      <c r="U92" s="31">
        <f t="shared" si="14"/>
        <v>6.97</v>
      </c>
      <c r="V92" s="31">
        <f t="shared" si="15"/>
        <v>3.5400000000000018</v>
      </c>
      <c r="W92" s="31">
        <f t="shared" si="16"/>
        <v>50.789096126255409</v>
      </c>
    </row>
    <row r="93" spans="1:23">
      <c r="A93" s="29" t="s">
        <v>128</v>
      </c>
      <c r="B93" s="30" t="s">
        <v>299</v>
      </c>
      <c r="C93" s="30" t="s">
        <v>302</v>
      </c>
      <c r="D93" s="29" t="s">
        <v>301</v>
      </c>
      <c r="F93" s="31">
        <v>54.73</v>
      </c>
      <c r="H93" s="31">
        <f t="shared" si="21"/>
        <v>293.8</v>
      </c>
      <c r="I93" s="31">
        <f t="shared" si="11"/>
        <v>293.8</v>
      </c>
      <c r="J93" s="33"/>
      <c r="K93" s="31">
        <f t="shared" si="12"/>
        <v>293.8</v>
      </c>
      <c r="L93" s="31" t="e">
        <f t="shared" si="17"/>
        <v>#DIV/0!</v>
      </c>
      <c r="M93" s="33"/>
      <c r="N93" s="32">
        <f t="shared" si="18"/>
        <v>0</v>
      </c>
      <c r="O93" s="32" t="e">
        <f t="shared" si="19"/>
        <v>#DIV/0!</v>
      </c>
      <c r="P93" s="32" t="e">
        <f t="shared" si="20"/>
        <v>#DIV/0!</v>
      </c>
      <c r="Q93" s="33"/>
      <c r="R93" s="33"/>
      <c r="S93" s="31">
        <f t="shared" si="13"/>
        <v>0</v>
      </c>
      <c r="T93" s="33"/>
      <c r="U93" s="31">
        <f t="shared" si="14"/>
        <v>0</v>
      </c>
      <c r="V93" s="31">
        <f t="shared" si="15"/>
        <v>0</v>
      </c>
      <c r="W93" s="31" t="e">
        <f t="shared" si="16"/>
        <v>#DIV/0!</v>
      </c>
    </row>
    <row r="94" spans="1:23">
      <c r="A94" s="29" t="s">
        <v>131</v>
      </c>
      <c r="B94" s="30" t="s">
        <v>296</v>
      </c>
      <c r="C94" s="30" t="s">
        <v>302</v>
      </c>
      <c r="D94" s="29" t="s">
        <v>301</v>
      </c>
      <c r="F94" s="31">
        <v>239.07</v>
      </c>
      <c r="H94" s="31">
        <f t="shared" si="21"/>
        <v>292.94</v>
      </c>
      <c r="I94" s="31">
        <f t="shared" si="11"/>
        <v>292.94</v>
      </c>
      <c r="J94" s="31">
        <v>157.81</v>
      </c>
      <c r="K94" s="31">
        <f t="shared" si="12"/>
        <v>135.13</v>
      </c>
      <c r="L94" s="31">
        <f t="shared" si="17"/>
        <v>104.73977317554241</v>
      </c>
      <c r="M94" s="31">
        <v>10.199999999999999</v>
      </c>
      <c r="N94" s="32">
        <f t="shared" si="18"/>
        <v>0.10199999999999999</v>
      </c>
      <c r="O94" s="32">
        <f t="shared" si="19"/>
        <v>6.7698224852071007</v>
      </c>
      <c r="P94" s="32">
        <f t="shared" si="20"/>
        <v>6.7698224852071012E-2</v>
      </c>
      <c r="Q94" s="31">
        <v>1.8</v>
      </c>
      <c r="R94" s="31">
        <v>11.94</v>
      </c>
      <c r="S94" s="31">
        <f t="shared" si="13"/>
        <v>10.139999999999999</v>
      </c>
      <c r="T94" s="31">
        <v>8.5299999999999994</v>
      </c>
      <c r="U94" s="31">
        <f t="shared" si="14"/>
        <v>6.7299999999999995</v>
      </c>
      <c r="V94" s="31">
        <f t="shared" si="15"/>
        <v>3.4099999999999993</v>
      </c>
      <c r="W94" s="31">
        <f t="shared" si="16"/>
        <v>50.668647845468051</v>
      </c>
    </row>
    <row r="95" spans="1:23">
      <c r="A95" s="29" t="s">
        <v>131</v>
      </c>
      <c r="B95" s="30" t="s">
        <v>299</v>
      </c>
      <c r="C95" s="30" t="s">
        <v>302</v>
      </c>
      <c r="D95" s="29" t="s">
        <v>301</v>
      </c>
      <c r="F95" s="31">
        <v>53.87</v>
      </c>
      <c r="H95" s="31">
        <f t="shared" si="21"/>
        <v>230.68</v>
      </c>
      <c r="I95" s="31">
        <f t="shared" si="11"/>
        <v>230.68</v>
      </c>
      <c r="J95" s="33"/>
      <c r="K95" s="31">
        <f t="shared" si="12"/>
        <v>230.68</v>
      </c>
      <c r="L95" s="31" t="e">
        <f t="shared" si="17"/>
        <v>#DIV/0!</v>
      </c>
      <c r="M95" s="33"/>
      <c r="N95" s="32">
        <f t="shared" si="18"/>
        <v>0</v>
      </c>
      <c r="O95" s="32" t="e">
        <f t="shared" si="19"/>
        <v>#DIV/0!</v>
      </c>
      <c r="P95" s="32" t="e">
        <f t="shared" si="20"/>
        <v>#DIV/0!</v>
      </c>
      <c r="Q95" s="33"/>
      <c r="R95" s="33"/>
      <c r="S95" s="31">
        <f t="shared" si="13"/>
        <v>0</v>
      </c>
      <c r="T95" s="33"/>
      <c r="U95" s="31">
        <f t="shared" si="14"/>
        <v>0</v>
      </c>
      <c r="V95" s="31">
        <f t="shared" si="15"/>
        <v>0</v>
      </c>
      <c r="W95" s="31" t="e">
        <f t="shared" si="16"/>
        <v>#DIV/0!</v>
      </c>
    </row>
    <row r="96" spans="1:23">
      <c r="A96" s="29" t="s">
        <v>134</v>
      </c>
      <c r="B96" s="30" t="s">
        <v>296</v>
      </c>
      <c r="C96" s="30" t="s">
        <v>302</v>
      </c>
      <c r="D96" s="29" t="s">
        <v>301</v>
      </c>
      <c r="F96" s="31">
        <v>176.81</v>
      </c>
      <c r="H96" s="31">
        <f t="shared" si="21"/>
        <v>473.49</v>
      </c>
      <c r="I96" s="31">
        <f t="shared" si="11"/>
        <v>473.49</v>
      </c>
      <c r="J96" s="31">
        <v>237.93</v>
      </c>
      <c r="K96" s="31">
        <f t="shared" si="12"/>
        <v>235.56</v>
      </c>
      <c r="L96" s="31">
        <f t="shared" si="17"/>
        <v>139.1578952473327</v>
      </c>
      <c r="M96" s="31">
        <v>10.33</v>
      </c>
      <c r="N96" s="32">
        <f t="shared" si="18"/>
        <v>0.1033</v>
      </c>
      <c r="O96" s="32">
        <f t="shared" si="19"/>
        <v>6.041697381183317</v>
      </c>
      <c r="P96" s="32">
        <f t="shared" si="20"/>
        <v>6.0416973811833169E-2</v>
      </c>
      <c r="Q96" s="31">
        <v>1.81</v>
      </c>
      <c r="R96" s="31">
        <v>12.12</v>
      </c>
      <c r="S96" s="31">
        <f t="shared" si="13"/>
        <v>10.309999999999999</v>
      </c>
      <c r="T96" s="31">
        <v>7.84</v>
      </c>
      <c r="U96" s="31">
        <f t="shared" si="14"/>
        <v>6.0299999999999994</v>
      </c>
      <c r="V96" s="31">
        <f t="shared" si="15"/>
        <v>4.2799999999999994</v>
      </c>
      <c r="W96" s="31">
        <f t="shared" si="16"/>
        <v>70.978441127694865</v>
      </c>
    </row>
    <row r="97" spans="1:23">
      <c r="A97" s="29" t="s">
        <v>134</v>
      </c>
      <c r="B97" s="30" t="s">
        <v>299</v>
      </c>
      <c r="C97" s="30" t="s">
        <v>302</v>
      </c>
      <c r="D97" s="29" t="s">
        <v>301</v>
      </c>
      <c r="F97" s="31">
        <v>296.68</v>
      </c>
      <c r="H97" s="31">
        <f t="shared" si="21"/>
        <v>622.99</v>
      </c>
      <c r="I97" s="31">
        <f t="shared" si="11"/>
        <v>622.99</v>
      </c>
      <c r="J97" s="33"/>
      <c r="K97" s="31">
        <f t="shared" si="12"/>
        <v>622.99</v>
      </c>
      <c r="L97" s="31" t="e">
        <f t="shared" si="17"/>
        <v>#DIV/0!</v>
      </c>
      <c r="M97" s="33"/>
      <c r="N97" s="32">
        <f t="shared" si="18"/>
        <v>0</v>
      </c>
      <c r="O97" s="32" t="e">
        <f t="shared" si="19"/>
        <v>#DIV/0!</v>
      </c>
      <c r="P97" s="32" t="e">
        <f t="shared" si="20"/>
        <v>#DIV/0!</v>
      </c>
      <c r="Q97" s="33"/>
      <c r="R97" s="33"/>
      <c r="S97" s="31">
        <f t="shared" si="13"/>
        <v>0</v>
      </c>
      <c r="T97" s="33"/>
      <c r="U97" s="31">
        <f t="shared" si="14"/>
        <v>0</v>
      </c>
      <c r="V97" s="31">
        <f t="shared" si="15"/>
        <v>0</v>
      </c>
      <c r="W97" s="31" t="e">
        <f t="shared" si="16"/>
        <v>#DIV/0!</v>
      </c>
    </row>
    <row r="98" spans="1:23">
      <c r="A98" s="29" t="s">
        <v>77</v>
      </c>
      <c r="B98" s="30" t="s">
        <v>296</v>
      </c>
      <c r="C98" s="30" t="s">
        <v>302</v>
      </c>
      <c r="D98" s="29" t="s">
        <v>301</v>
      </c>
      <c r="F98" s="31">
        <v>326.31</v>
      </c>
      <c r="H98" s="31">
        <f t="shared" si="21"/>
        <v>599.68000000000006</v>
      </c>
      <c r="I98" s="31">
        <f t="shared" si="11"/>
        <v>599.68000000000006</v>
      </c>
      <c r="J98" s="31">
        <v>396.68</v>
      </c>
      <c r="K98" s="31">
        <f t="shared" si="12"/>
        <v>203.00000000000006</v>
      </c>
      <c r="L98" s="31">
        <f t="shared" si="17"/>
        <v>265.86409311348206</v>
      </c>
      <c r="M98" s="31">
        <v>10.199999999999999</v>
      </c>
      <c r="N98" s="32">
        <f t="shared" si="18"/>
        <v>0.10199999999999999</v>
      </c>
      <c r="O98" s="32">
        <f t="shared" si="19"/>
        <v>6.8362754607177489</v>
      </c>
      <c r="P98" s="32">
        <f t="shared" si="20"/>
        <v>6.8362754607177487E-2</v>
      </c>
      <c r="Q98" s="31">
        <v>1.86</v>
      </c>
      <c r="R98" s="31">
        <v>12.17</v>
      </c>
      <c r="S98" s="31">
        <f t="shared" si="13"/>
        <v>10.31</v>
      </c>
      <c r="T98" s="31">
        <v>8.77</v>
      </c>
      <c r="U98" s="31">
        <f t="shared" si="14"/>
        <v>6.9099999999999993</v>
      </c>
      <c r="V98" s="31">
        <f t="shared" si="15"/>
        <v>3.4000000000000012</v>
      </c>
      <c r="W98" s="31">
        <f t="shared" si="16"/>
        <v>49.204052098408127</v>
      </c>
    </row>
    <row r="99" spans="1:23">
      <c r="A99" s="29" t="s">
        <v>77</v>
      </c>
      <c r="B99" s="30" t="s">
        <v>299</v>
      </c>
      <c r="C99" s="30" t="s">
        <v>302</v>
      </c>
      <c r="D99" s="29" t="s">
        <v>301</v>
      </c>
      <c r="F99" s="31">
        <v>273.37</v>
      </c>
      <c r="H99" s="31">
        <f t="shared" si="21"/>
        <v>486.83000000000004</v>
      </c>
      <c r="I99" s="31">
        <f t="shared" si="11"/>
        <v>486.83000000000004</v>
      </c>
      <c r="J99" s="33"/>
      <c r="K99" s="31">
        <f t="shared" si="12"/>
        <v>486.83000000000004</v>
      </c>
      <c r="L99" s="31" t="e">
        <f t="shared" si="17"/>
        <v>#DIV/0!</v>
      </c>
      <c r="M99" s="33"/>
      <c r="N99" s="32">
        <f t="shared" si="18"/>
        <v>0</v>
      </c>
      <c r="O99" s="32" t="e">
        <f t="shared" si="19"/>
        <v>#DIV/0!</v>
      </c>
      <c r="P99" s="32" t="e">
        <f t="shared" si="20"/>
        <v>#DIV/0!</v>
      </c>
      <c r="Q99" s="33"/>
      <c r="R99" s="33"/>
      <c r="S99" s="31">
        <f t="shared" si="13"/>
        <v>0</v>
      </c>
      <c r="T99" s="33"/>
      <c r="U99" s="31">
        <f t="shared" si="14"/>
        <v>0</v>
      </c>
      <c r="V99" s="31">
        <f t="shared" si="15"/>
        <v>0</v>
      </c>
      <c r="W99" s="31" t="e">
        <f t="shared" si="16"/>
        <v>#DIV/0!</v>
      </c>
    </row>
    <row r="100" spans="1:23">
      <c r="A100" s="29" t="s">
        <v>80</v>
      </c>
      <c r="B100" s="30" t="s">
        <v>296</v>
      </c>
      <c r="C100" s="30" t="s">
        <v>302</v>
      </c>
      <c r="D100" s="29" t="s">
        <v>301</v>
      </c>
      <c r="F100" s="31">
        <v>213.46</v>
      </c>
      <c r="H100" s="31">
        <f t="shared" si="21"/>
        <v>595.87</v>
      </c>
      <c r="I100" s="31">
        <f t="shared" si="11"/>
        <v>595.87</v>
      </c>
      <c r="J100" s="31">
        <v>423.28</v>
      </c>
      <c r="K100" s="31">
        <f t="shared" si="12"/>
        <v>172.59000000000003</v>
      </c>
      <c r="L100" s="31">
        <f t="shared" si="17"/>
        <v>298.38428842504749</v>
      </c>
      <c r="M100" s="31">
        <v>10.130000000000001</v>
      </c>
      <c r="N100" s="32">
        <f t="shared" si="18"/>
        <v>0.1013</v>
      </c>
      <c r="O100" s="32">
        <f t="shared" si="19"/>
        <v>7.1409772296015195</v>
      </c>
      <c r="P100" s="32">
        <f t="shared" si="20"/>
        <v>7.1409772296015195E-2</v>
      </c>
      <c r="Q100" s="31">
        <v>1.8</v>
      </c>
      <c r="R100" s="31">
        <v>12.34</v>
      </c>
      <c r="S100" s="31">
        <f t="shared" si="13"/>
        <v>10.54</v>
      </c>
      <c r="T100" s="31">
        <v>9.23</v>
      </c>
      <c r="U100" s="31">
        <f t="shared" si="14"/>
        <v>7.4300000000000006</v>
      </c>
      <c r="V100" s="31">
        <f t="shared" si="15"/>
        <v>3.1099999999999985</v>
      </c>
      <c r="W100" s="31">
        <f t="shared" si="16"/>
        <v>41.857335127860004</v>
      </c>
    </row>
    <row r="101" spans="1:23">
      <c r="A101" s="29" t="s">
        <v>80</v>
      </c>
      <c r="B101" s="30" t="s">
        <v>299</v>
      </c>
      <c r="C101" s="30" t="s">
        <v>302</v>
      </c>
      <c r="D101" s="29" t="s">
        <v>301</v>
      </c>
      <c r="F101" s="31">
        <v>382.41</v>
      </c>
      <c r="H101" s="31">
        <f t="shared" si="21"/>
        <v>510.26</v>
      </c>
      <c r="I101" s="31">
        <f t="shared" si="11"/>
        <v>510.26</v>
      </c>
      <c r="J101" s="33"/>
      <c r="K101" s="31">
        <f t="shared" si="12"/>
        <v>510.26</v>
      </c>
      <c r="L101" s="31" t="e">
        <f t="shared" si="17"/>
        <v>#DIV/0!</v>
      </c>
      <c r="M101" s="33"/>
      <c r="N101" s="32">
        <f t="shared" si="18"/>
        <v>0</v>
      </c>
      <c r="O101" s="32" t="e">
        <f t="shared" si="19"/>
        <v>#DIV/0!</v>
      </c>
      <c r="P101" s="32" t="e">
        <f t="shared" si="20"/>
        <v>#DIV/0!</v>
      </c>
      <c r="Q101" s="33"/>
      <c r="R101" s="33"/>
      <c r="S101" s="31">
        <f t="shared" si="13"/>
        <v>0</v>
      </c>
      <c r="T101" s="33"/>
      <c r="U101" s="31">
        <f t="shared" si="14"/>
        <v>0</v>
      </c>
      <c r="V101" s="31">
        <f t="shared" si="15"/>
        <v>0</v>
      </c>
      <c r="W101" s="31" t="e">
        <f t="shared" si="16"/>
        <v>#DIV/0!</v>
      </c>
    </row>
    <row r="102" spans="1:23">
      <c r="A102" s="29" t="s">
        <v>83</v>
      </c>
      <c r="B102" s="30" t="s">
        <v>296</v>
      </c>
      <c r="C102" s="30" t="s">
        <v>302</v>
      </c>
      <c r="D102" s="29" t="s">
        <v>301</v>
      </c>
      <c r="F102" s="31">
        <v>127.85</v>
      </c>
      <c r="H102" s="31">
        <f t="shared" si="21"/>
        <v>259.14</v>
      </c>
      <c r="I102" s="31">
        <f t="shared" si="11"/>
        <v>259.14</v>
      </c>
      <c r="J102" s="31">
        <v>143.25</v>
      </c>
      <c r="K102" s="31">
        <f t="shared" si="12"/>
        <v>115.88999999999999</v>
      </c>
      <c r="L102" s="31">
        <f t="shared" si="17"/>
        <v>60.173535253227406</v>
      </c>
      <c r="M102" s="31">
        <v>10.210000000000001</v>
      </c>
      <c r="N102" s="32">
        <f t="shared" si="18"/>
        <v>0.10210000000000001</v>
      </c>
      <c r="O102" s="32">
        <f t="shared" si="19"/>
        <v>4.288808341608739</v>
      </c>
      <c r="P102" s="32">
        <f t="shared" si="20"/>
        <v>4.2888083416087387E-2</v>
      </c>
      <c r="Q102" s="31">
        <v>1.83</v>
      </c>
      <c r="R102" s="31">
        <v>11.9</v>
      </c>
      <c r="S102" s="31">
        <f t="shared" si="13"/>
        <v>10.07</v>
      </c>
      <c r="T102" s="31">
        <v>6.06</v>
      </c>
      <c r="U102" s="31">
        <f t="shared" si="14"/>
        <v>4.2299999999999995</v>
      </c>
      <c r="V102" s="31">
        <f t="shared" si="15"/>
        <v>5.8400000000000007</v>
      </c>
      <c r="W102" s="31">
        <f t="shared" si="16"/>
        <v>138.06146572104021</v>
      </c>
    </row>
    <row r="103" spans="1:23">
      <c r="A103" s="29" t="s">
        <v>83</v>
      </c>
      <c r="B103" s="30" t="s">
        <v>299</v>
      </c>
      <c r="C103" s="30" t="s">
        <v>302</v>
      </c>
      <c r="D103" s="29" t="s">
        <v>301</v>
      </c>
      <c r="F103" s="31">
        <v>131.29</v>
      </c>
      <c r="H103" s="31">
        <f t="shared" si="21"/>
        <v>440.18999999999994</v>
      </c>
      <c r="I103" s="31">
        <f t="shared" si="11"/>
        <v>440.18999999999994</v>
      </c>
      <c r="J103" s="33"/>
      <c r="K103" s="31">
        <f t="shared" si="12"/>
        <v>440.18999999999994</v>
      </c>
      <c r="L103" s="31" t="e">
        <f t="shared" si="17"/>
        <v>#DIV/0!</v>
      </c>
      <c r="M103" s="33"/>
      <c r="N103" s="32">
        <f t="shared" si="18"/>
        <v>0</v>
      </c>
      <c r="O103" s="32" t="e">
        <f t="shared" si="19"/>
        <v>#DIV/0!</v>
      </c>
      <c r="P103" s="32" t="e">
        <f t="shared" si="20"/>
        <v>#DIV/0!</v>
      </c>
      <c r="Q103" s="33"/>
      <c r="R103" s="33"/>
      <c r="S103" s="31">
        <f t="shared" si="13"/>
        <v>0</v>
      </c>
      <c r="T103" s="33"/>
      <c r="U103" s="31">
        <f t="shared" si="14"/>
        <v>0</v>
      </c>
      <c r="V103" s="31">
        <f t="shared" si="15"/>
        <v>0</v>
      </c>
      <c r="W103" s="31" t="e">
        <f t="shared" si="16"/>
        <v>#DIV/0!</v>
      </c>
    </row>
    <row r="104" spans="1:23">
      <c r="A104" s="29" t="s">
        <v>86</v>
      </c>
      <c r="B104" s="30" t="s">
        <v>296</v>
      </c>
      <c r="C104" s="30" t="s">
        <v>302</v>
      </c>
      <c r="D104" s="29" t="s">
        <v>301</v>
      </c>
      <c r="F104" s="31">
        <v>308.89999999999998</v>
      </c>
      <c r="H104" s="31">
        <f t="shared" si="21"/>
        <v>568.28</v>
      </c>
      <c r="I104" s="31">
        <f t="shared" si="11"/>
        <v>568.28</v>
      </c>
      <c r="J104" s="31">
        <v>246.29</v>
      </c>
      <c r="K104" s="31">
        <f t="shared" si="12"/>
        <v>321.99</v>
      </c>
      <c r="L104" s="31">
        <f t="shared" ref="L104:L135" si="22">J104*(U104/S104)</f>
        <v>171.86299332697806</v>
      </c>
      <c r="M104" s="31">
        <v>10.09</v>
      </c>
      <c r="N104" s="32">
        <f t="shared" ref="N104:N135" si="23">M104/100</f>
        <v>0.1009</v>
      </c>
      <c r="O104" s="32">
        <f t="shared" ref="O104:O135" si="24">M104*(U104/S104)</f>
        <v>7.0408770257387987</v>
      </c>
      <c r="P104" s="32">
        <f t="shared" ref="P104:P135" si="25">O104/100</f>
        <v>7.0408770257387981E-2</v>
      </c>
      <c r="Q104" s="31">
        <v>1.83</v>
      </c>
      <c r="R104" s="31">
        <v>12.32</v>
      </c>
      <c r="S104" s="31">
        <f t="shared" si="13"/>
        <v>10.49</v>
      </c>
      <c r="T104" s="31">
        <v>9.15</v>
      </c>
      <c r="U104" s="31">
        <f t="shared" si="14"/>
        <v>7.32</v>
      </c>
      <c r="V104" s="31">
        <f t="shared" si="15"/>
        <v>3.17</v>
      </c>
      <c r="W104" s="31">
        <f t="shared" si="16"/>
        <v>43.306010928961747</v>
      </c>
    </row>
    <row r="105" spans="1:23">
      <c r="A105" s="29" t="s">
        <v>86</v>
      </c>
      <c r="B105" s="30" t="s">
        <v>299</v>
      </c>
      <c r="C105" s="30" t="s">
        <v>302</v>
      </c>
      <c r="D105" s="29" t="s">
        <v>301</v>
      </c>
      <c r="F105" s="31">
        <v>259.38</v>
      </c>
      <c r="H105" s="31">
        <f t="shared" si="21"/>
        <v>470.38</v>
      </c>
      <c r="I105" s="31">
        <f t="shared" si="11"/>
        <v>470.38</v>
      </c>
      <c r="J105" s="33"/>
      <c r="K105" s="31">
        <f t="shared" si="12"/>
        <v>470.38</v>
      </c>
      <c r="L105" s="31" t="e">
        <f t="shared" si="22"/>
        <v>#DIV/0!</v>
      </c>
      <c r="M105" s="33"/>
      <c r="N105" s="32">
        <f t="shared" si="23"/>
        <v>0</v>
      </c>
      <c r="O105" s="32" t="e">
        <f t="shared" si="24"/>
        <v>#DIV/0!</v>
      </c>
      <c r="P105" s="32" t="e">
        <f t="shared" si="25"/>
        <v>#DIV/0!</v>
      </c>
      <c r="Q105" s="33"/>
      <c r="R105" s="33"/>
      <c r="S105" s="31">
        <f t="shared" si="13"/>
        <v>0</v>
      </c>
      <c r="T105" s="33"/>
      <c r="U105" s="31">
        <f t="shared" si="14"/>
        <v>0</v>
      </c>
      <c r="V105" s="31">
        <f t="shared" si="15"/>
        <v>0</v>
      </c>
      <c r="W105" s="31" t="e">
        <f t="shared" si="16"/>
        <v>#DIV/0!</v>
      </c>
    </row>
    <row r="106" spans="1:23">
      <c r="A106" s="29" t="s">
        <v>89</v>
      </c>
      <c r="B106" s="30" t="s">
        <v>296</v>
      </c>
      <c r="C106" s="30" t="s">
        <v>302</v>
      </c>
      <c r="D106" s="29" t="s">
        <v>301</v>
      </c>
      <c r="F106" s="31">
        <v>211</v>
      </c>
      <c r="H106" s="31">
        <f t="shared" si="21"/>
        <v>513.14</v>
      </c>
      <c r="I106" s="31">
        <f t="shared" si="11"/>
        <v>513.14</v>
      </c>
      <c r="J106" s="31">
        <v>164.07</v>
      </c>
      <c r="K106" s="31">
        <f t="shared" si="12"/>
        <v>349.07</v>
      </c>
      <c r="L106" s="31">
        <f t="shared" si="22"/>
        <v>105.04970674486805</v>
      </c>
      <c r="M106" s="31">
        <v>10.16</v>
      </c>
      <c r="N106" s="32">
        <f t="shared" si="23"/>
        <v>0.1016</v>
      </c>
      <c r="O106" s="32">
        <f t="shared" si="24"/>
        <v>6.5051808406647131</v>
      </c>
      <c r="P106" s="32">
        <f t="shared" si="25"/>
        <v>6.5051808406647135E-2</v>
      </c>
      <c r="Q106" s="31">
        <v>1.76</v>
      </c>
      <c r="R106" s="31">
        <v>11.99</v>
      </c>
      <c r="S106" s="31">
        <f t="shared" si="13"/>
        <v>10.23</v>
      </c>
      <c r="T106" s="31">
        <v>8.31</v>
      </c>
      <c r="U106" s="31">
        <f t="shared" si="14"/>
        <v>6.5500000000000007</v>
      </c>
      <c r="V106" s="31">
        <f t="shared" si="15"/>
        <v>3.6799999999999997</v>
      </c>
      <c r="W106" s="31">
        <f t="shared" si="16"/>
        <v>56.183206106870223</v>
      </c>
    </row>
    <row r="107" spans="1:23">
      <c r="A107" s="29" t="s">
        <v>89</v>
      </c>
      <c r="B107" s="30" t="s">
        <v>299</v>
      </c>
      <c r="C107" s="30" t="s">
        <v>302</v>
      </c>
      <c r="D107" s="29" t="s">
        <v>301</v>
      </c>
      <c r="F107" s="31">
        <v>302.14</v>
      </c>
      <c r="H107" s="31">
        <f t="shared" si="21"/>
        <v>743.56</v>
      </c>
      <c r="I107" s="31">
        <f t="shared" si="11"/>
        <v>743.56</v>
      </c>
      <c r="J107" s="33"/>
      <c r="K107" s="31">
        <f t="shared" si="12"/>
        <v>743.56</v>
      </c>
      <c r="L107" s="31" t="e">
        <f t="shared" si="22"/>
        <v>#DIV/0!</v>
      </c>
      <c r="M107" s="33"/>
      <c r="N107" s="32">
        <f t="shared" si="23"/>
        <v>0</v>
      </c>
      <c r="O107" s="32" t="e">
        <f t="shared" si="24"/>
        <v>#DIV/0!</v>
      </c>
      <c r="P107" s="32" t="e">
        <f t="shared" si="25"/>
        <v>#DIV/0!</v>
      </c>
      <c r="Q107" s="33"/>
      <c r="R107" s="33"/>
      <c r="S107" s="31">
        <f t="shared" si="13"/>
        <v>0</v>
      </c>
      <c r="T107" s="33"/>
      <c r="U107" s="31">
        <f t="shared" si="14"/>
        <v>0</v>
      </c>
      <c r="V107" s="31">
        <f t="shared" si="15"/>
        <v>0</v>
      </c>
      <c r="W107" s="31" t="e">
        <f t="shared" si="16"/>
        <v>#DIV/0!</v>
      </c>
    </row>
    <row r="108" spans="1:23">
      <c r="A108" s="29" t="s">
        <v>92</v>
      </c>
      <c r="B108" s="30" t="s">
        <v>296</v>
      </c>
      <c r="C108" s="30" t="s">
        <v>302</v>
      </c>
      <c r="D108" s="29" t="s">
        <v>301</v>
      </c>
      <c r="F108" s="31">
        <v>441.42</v>
      </c>
      <c r="H108" s="31">
        <f t="shared" si="21"/>
        <v>741.96</v>
      </c>
      <c r="I108" s="31">
        <f t="shared" si="11"/>
        <v>741.96</v>
      </c>
      <c r="J108" s="31">
        <v>400.99</v>
      </c>
      <c r="K108" s="31">
        <f t="shared" si="12"/>
        <v>340.97</v>
      </c>
      <c r="L108" s="31">
        <f t="shared" si="22"/>
        <v>265.87380434782608</v>
      </c>
      <c r="M108" s="31">
        <v>10.029999999999999</v>
      </c>
      <c r="N108" s="32">
        <f t="shared" si="23"/>
        <v>0.1003</v>
      </c>
      <c r="O108" s="32">
        <f t="shared" si="24"/>
        <v>6.6503260869565208</v>
      </c>
      <c r="P108" s="32">
        <f t="shared" si="25"/>
        <v>6.6503260869565206E-2</v>
      </c>
      <c r="Q108" s="31">
        <v>1.95</v>
      </c>
      <c r="R108" s="31">
        <v>12.07</v>
      </c>
      <c r="S108" s="31">
        <f t="shared" si="13"/>
        <v>10.120000000000001</v>
      </c>
      <c r="T108" s="31">
        <v>8.66</v>
      </c>
      <c r="U108" s="31">
        <f t="shared" si="14"/>
        <v>6.71</v>
      </c>
      <c r="V108" s="31">
        <f t="shared" si="15"/>
        <v>3.410000000000001</v>
      </c>
      <c r="W108" s="31">
        <f t="shared" si="16"/>
        <v>50.819672131147556</v>
      </c>
    </row>
    <row r="109" spans="1:23">
      <c r="A109" s="29" t="s">
        <v>92</v>
      </c>
      <c r="B109" s="30" t="s">
        <v>299</v>
      </c>
      <c r="C109" s="30" t="s">
        <v>302</v>
      </c>
      <c r="D109" s="29" t="s">
        <v>301</v>
      </c>
      <c r="F109" s="31">
        <v>300.54000000000002</v>
      </c>
      <c r="H109" s="31">
        <f t="shared" si="21"/>
        <v>584.90000000000009</v>
      </c>
      <c r="I109" s="31">
        <f t="shared" si="11"/>
        <v>584.90000000000009</v>
      </c>
      <c r="J109" s="33"/>
      <c r="K109" s="31">
        <f t="shared" si="12"/>
        <v>584.90000000000009</v>
      </c>
      <c r="L109" s="31" t="e">
        <f t="shared" si="22"/>
        <v>#DIV/0!</v>
      </c>
      <c r="M109" s="33"/>
      <c r="N109" s="32">
        <f t="shared" si="23"/>
        <v>0</v>
      </c>
      <c r="O109" s="32" t="e">
        <f t="shared" si="24"/>
        <v>#DIV/0!</v>
      </c>
      <c r="P109" s="32" t="e">
        <f t="shared" si="25"/>
        <v>#DIV/0!</v>
      </c>
      <c r="Q109" s="33"/>
      <c r="R109" s="33"/>
      <c r="S109" s="31">
        <f t="shared" si="13"/>
        <v>0</v>
      </c>
      <c r="T109" s="33"/>
      <c r="U109" s="31">
        <f t="shared" si="14"/>
        <v>0</v>
      </c>
      <c r="V109" s="31">
        <f t="shared" si="15"/>
        <v>0</v>
      </c>
      <c r="W109" s="31" t="e">
        <f t="shared" si="16"/>
        <v>#DIV/0!</v>
      </c>
    </row>
    <row r="110" spans="1:23">
      <c r="A110" s="29" t="s">
        <v>53</v>
      </c>
      <c r="B110" s="30" t="s">
        <v>296</v>
      </c>
      <c r="C110" s="30" t="s">
        <v>302</v>
      </c>
      <c r="D110" s="29" t="s">
        <v>301</v>
      </c>
      <c r="F110" s="31">
        <v>284.36</v>
      </c>
      <c r="H110" s="31">
        <f t="shared" si="21"/>
        <v>648.63</v>
      </c>
      <c r="I110" s="31">
        <f t="shared" si="11"/>
        <v>648.63</v>
      </c>
      <c r="J110" s="31">
        <v>458.85</v>
      </c>
      <c r="K110" s="31">
        <f t="shared" si="12"/>
        <v>189.77999999999997</v>
      </c>
      <c r="L110" s="31">
        <f t="shared" si="22"/>
        <v>363.03726872246699</v>
      </c>
      <c r="M110" s="31">
        <v>10.34</v>
      </c>
      <c r="N110" s="32">
        <f t="shared" si="23"/>
        <v>0.10339999999999999</v>
      </c>
      <c r="O110" s="32">
        <f t="shared" si="24"/>
        <v>8.1808986784140973</v>
      </c>
      <c r="P110" s="32">
        <f t="shared" si="25"/>
        <v>8.1808986784140975E-2</v>
      </c>
      <c r="Q110" s="31">
        <v>1.91</v>
      </c>
      <c r="R110" s="31">
        <v>13.26</v>
      </c>
      <c r="S110" s="31">
        <f t="shared" si="13"/>
        <v>11.35</v>
      </c>
      <c r="T110" s="31">
        <v>10.89</v>
      </c>
      <c r="U110" s="31">
        <f t="shared" si="14"/>
        <v>8.98</v>
      </c>
      <c r="V110" s="31">
        <f t="shared" si="15"/>
        <v>2.3699999999999992</v>
      </c>
      <c r="W110" s="31">
        <f t="shared" si="16"/>
        <v>26.391982182628055</v>
      </c>
    </row>
    <row r="111" spans="1:23">
      <c r="A111" s="29" t="s">
        <v>53</v>
      </c>
      <c r="B111" s="30" t="s">
        <v>299</v>
      </c>
      <c r="C111" s="30" t="s">
        <v>302</v>
      </c>
      <c r="D111" s="29" t="s">
        <v>301</v>
      </c>
      <c r="F111" s="31">
        <v>364.27</v>
      </c>
      <c r="H111" s="31">
        <f t="shared" si="21"/>
        <v>638.26</v>
      </c>
      <c r="I111" s="31">
        <f t="shared" si="11"/>
        <v>638.26</v>
      </c>
      <c r="J111" s="33"/>
      <c r="K111" s="31">
        <f t="shared" si="12"/>
        <v>638.26</v>
      </c>
      <c r="L111" s="31" t="e">
        <f t="shared" si="22"/>
        <v>#DIV/0!</v>
      </c>
      <c r="M111" s="33"/>
      <c r="N111" s="32">
        <f t="shared" si="23"/>
        <v>0</v>
      </c>
      <c r="O111" s="32" t="e">
        <f t="shared" si="24"/>
        <v>#DIV/0!</v>
      </c>
      <c r="P111" s="32" t="e">
        <f t="shared" si="25"/>
        <v>#DIV/0!</v>
      </c>
      <c r="Q111" s="33"/>
      <c r="R111" s="33"/>
      <c r="S111" s="31">
        <f t="shared" si="13"/>
        <v>0</v>
      </c>
      <c r="T111" s="33"/>
      <c r="U111" s="31">
        <f t="shared" si="14"/>
        <v>0</v>
      </c>
      <c r="V111" s="31">
        <f t="shared" si="15"/>
        <v>0</v>
      </c>
      <c r="W111" s="31" t="e">
        <f t="shared" si="16"/>
        <v>#DIV/0!</v>
      </c>
    </row>
    <row r="112" spans="1:23">
      <c r="A112" s="29" t="s">
        <v>57</v>
      </c>
      <c r="B112" s="30" t="s">
        <v>296</v>
      </c>
      <c r="C112" s="30" t="s">
        <v>302</v>
      </c>
      <c r="D112" s="29" t="s">
        <v>301</v>
      </c>
      <c r="F112" s="31">
        <v>273.99</v>
      </c>
      <c r="H112" s="31">
        <f t="shared" ref="H112:H144" si="26">F112+F113</f>
        <v>633.54999999999995</v>
      </c>
      <c r="I112" s="31">
        <f t="shared" si="11"/>
        <v>633.54999999999995</v>
      </c>
      <c r="J112" s="31">
        <v>456.24</v>
      </c>
      <c r="K112" s="31">
        <f t="shared" si="12"/>
        <v>177.30999999999995</v>
      </c>
      <c r="L112" s="31">
        <f t="shared" si="22"/>
        <v>356.86099009901</v>
      </c>
      <c r="M112" s="31">
        <v>10.42</v>
      </c>
      <c r="N112" s="32">
        <f t="shared" si="23"/>
        <v>0.1042</v>
      </c>
      <c r="O112" s="32">
        <f t="shared" si="24"/>
        <v>8.1502970297029709</v>
      </c>
      <c r="P112" s="32">
        <f t="shared" si="25"/>
        <v>8.1502970297029714E-2</v>
      </c>
      <c r="Q112" s="31">
        <v>1.94</v>
      </c>
      <c r="R112" s="31">
        <v>11.03</v>
      </c>
      <c r="S112" s="31">
        <f t="shared" si="13"/>
        <v>9.09</v>
      </c>
      <c r="T112" s="31">
        <v>9.0500000000000007</v>
      </c>
      <c r="U112" s="31">
        <f t="shared" si="14"/>
        <v>7.1100000000000012</v>
      </c>
      <c r="V112" s="31">
        <f t="shared" si="15"/>
        <v>1.9799999999999986</v>
      </c>
      <c r="W112" s="31">
        <f t="shared" si="16"/>
        <v>27.848101265822763</v>
      </c>
    </row>
    <row r="113" spans="1:23">
      <c r="A113" s="29" t="s">
        <v>57</v>
      </c>
      <c r="B113" s="30" t="s">
        <v>299</v>
      </c>
      <c r="C113" s="30" t="s">
        <v>302</v>
      </c>
      <c r="D113" s="29" t="s">
        <v>301</v>
      </c>
      <c r="F113" s="31">
        <v>359.56</v>
      </c>
      <c r="H113" s="31">
        <f t="shared" si="26"/>
        <v>625.18000000000006</v>
      </c>
      <c r="I113" s="31">
        <f t="shared" si="11"/>
        <v>625.18000000000006</v>
      </c>
      <c r="J113" s="33"/>
      <c r="K113" s="31">
        <f t="shared" si="12"/>
        <v>625.18000000000006</v>
      </c>
      <c r="L113" s="31" t="e">
        <f t="shared" si="22"/>
        <v>#DIV/0!</v>
      </c>
      <c r="M113" s="33"/>
      <c r="N113" s="32">
        <f t="shared" si="23"/>
        <v>0</v>
      </c>
      <c r="O113" s="32" t="e">
        <f t="shared" si="24"/>
        <v>#DIV/0!</v>
      </c>
      <c r="P113" s="32" t="e">
        <f t="shared" si="25"/>
        <v>#DIV/0!</v>
      </c>
      <c r="Q113" s="33"/>
      <c r="R113" s="33"/>
      <c r="S113" s="31">
        <f t="shared" si="13"/>
        <v>0</v>
      </c>
      <c r="T113" s="33"/>
      <c r="U113" s="31">
        <f t="shared" si="14"/>
        <v>0</v>
      </c>
      <c r="V113" s="31">
        <f t="shared" si="15"/>
        <v>0</v>
      </c>
      <c r="W113" s="31" t="e">
        <f t="shared" si="16"/>
        <v>#DIV/0!</v>
      </c>
    </row>
    <row r="114" spans="1:23">
      <c r="A114" s="29" t="s">
        <v>61</v>
      </c>
      <c r="B114" s="30" t="s">
        <v>296</v>
      </c>
      <c r="C114" s="30" t="s">
        <v>302</v>
      </c>
      <c r="D114" s="29" t="s">
        <v>301</v>
      </c>
      <c r="F114" s="31">
        <v>265.62</v>
      </c>
      <c r="H114" s="31">
        <f t="shared" si="26"/>
        <v>629.25</v>
      </c>
      <c r="I114" s="31">
        <f t="shared" si="11"/>
        <v>629.25</v>
      </c>
      <c r="J114" s="31">
        <v>416.56</v>
      </c>
      <c r="K114" s="31">
        <f t="shared" si="12"/>
        <v>212.69</v>
      </c>
      <c r="L114" s="31">
        <f t="shared" si="22"/>
        <v>315.67765893037335</v>
      </c>
      <c r="M114" s="31">
        <v>10.24</v>
      </c>
      <c r="N114" s="32">
        <f t="shared" si="23"/>
        <v>0.1024</v>
      </c>
      <c r="O114" s="32">
        <f t="shared" si="24"/>
        <v>7.7600807265388498</v>
      </c>
      <c r="P114" s="32">
        <f t="shared" si="25"/>
        <v>7.7600807265388497E-2</v>
      </c>
      <c r="Q114" s="31">
        <v>1.93</v>
      </c>
      <c r="R114" s="31">
        <v>11.84</v>
      </c>
      <c r="S114" s="31">
        <f t="shared" si="13"/>
        <v>9.91</v>
      </c>
      <c r="T114" s="31">
        <v>9.44</v>
      </c>
      <c r="U114" s="31">
        <f t="shared" si="14"/>
        <v>7.51</v>
      </c>
      <c r="V114" s="31">
        <f t="shared" si="15"/>
        <v>2.4000000000000004</v>
      </c>
      <c r="W114" s="31">
        <f t="shared" si="16"/>
        <v>31.957390146471376</v>
      </c>
    </row>
    <row r="115" spans="1:23">
      <c r="A115" s="29" t="s">
        <v>61</v>
      </c>
      <c r="B115" s="30" t="s">
        <v>299</v>
      </c>
      <c r="C115" s="30" t="s">
        <v>302</v>
      </c>
      <c r="D115" s="29" t="s">
        <v>301</v>
      </c>
      <c r="F115" s="31">
        <v>363.63</v>
      </c>
      <c r="H115" s="31">
        <f t="shared" si="26"/>
        <v>667.43000000000006</v>
      </c>
      <c r="I115" s="31">
        <f t="shared" si="11"/>
        <v>667.43000000000006</v>
      </c>
      <c r="J115" s="33"/>
      <c r="K115" s="31">
        <f t="shared" si="12"/>
        <v>667.43000000000006</v>
      </c>
      <c r="L115" s="31" t="e">
        <f t="shared" si="22"/>
        <v>#DIV/0!</v>
      </c>
      <c r="M115" s="33"/>
      <c r="N115" s="32">
        <f t="shared" si="23"/>
        <v>0</v>
      </c>
      <c r="O115" s="32" t="e">
        <f t="shared" si="24"/>
        <v>#DIV/0!</v>
      </c>
      <c r="P115" s="32" t="e">
        <f t="shared" si="25"/>
        <v>#DIV/0!</v>
      </c>
      <c r="Q115" s="33"/>
      <c r="R115" s="33"/>
      <c r="S115" s="31">
        <f t="shared" si="13"/>
        <v>0</v>
      </c>
      <c r="T115" s="33"/>
      <c r="U115" s="31">
        <f t="shared" si="14"/>
        <v>0</v>
      </c>
      <c r="V115" s="31">
        <f t="shared" si="15"/>
        <v>0</v>
      </c>
      <c r="W115" s="31" t="e">
        <f t="shared" si="16"/>
        <v>#DIV/0!</v>
      </c>
    </row>
    <row r="116" spans="1:23">
      <c r="A116" s="29" t="s">
        <v>65</v>
      </c>
      <c r="B116" s="30" t="s">
        <v>296</v>
      </c>
      <c r="C116" s="30" t="s">
        <v>302</v>
      </c>
      <c r="D116" s="29" t="s">
        <v>301</v>
      </c>
      <c r="F116" s="31">
        <v>303.8</v>
      </c>
      <c r="H116" s="31">
        <f t="shared" si="26"/>
        <v>487.14</v>
      </c>
      <c r="I116" s="31">
        <f t="shared" si="11"/>
        <v>487.14</v>
      </c>
      <c r="J116" s="31">
        <v>371.11</v>
      </c>
      <c r="K116" s="31">
        <f t="shared" si="12"/>
        <v>116.02999999999997</v>
      </c>
      <c r="L116" s="31">
        <f t="shared" si="22"/>
        <v>293.74370122630989</v>
      </c>
      <c r="M116" s="31">
        <v>10.67</v>
      </c>
      <c r="N116" s="32">
        <f t="shared" si="23"/>
        <v>0.1067</v>
      </c>
      <c r="O116" s="32">
        <f t="shared" si="24"/>
        <v>8.4455964325529536</v>
      </c>
      <c r="P116" s="32">
        <f t="shared" si="25"/>
        <v>8.4455964325529542E-2</v>
      </c>
      <c r="Q116" s="31">
        <v>1.77</v>
      </c>
      <c r="R116" s="31">
        <v>10.74</v>
      </c>
      <c r="S116" s="31">
        <f t="shared" si="13"/>
        <v>8.9700000000000006</v>
      </c>
      <c r="T116" s="31">
        <v>8.8699999999999992</v>
      </c>
      <c r="U116" s="31">
        <f t="shared" si="14"/>
        <v>7.1</v>
      </c>
      <c r="V116" s="31">
        <f t="shared" si="15"/>
        <v>1.870000000000001</v>
      </c>
      <c r="W116" s="31">
        <f t="shared" si="16"/>
        <v>26.338028169014098</v>
      </c>
    </row>
    <row r="117" spans="1:23">
      <c r="A117" s="29" t="s">
        <v>65</v>
      </c>
      <c r="B117" s="30" t="s">
        <v>299</v>
      </c>
      <c r="C117" s="30" t="s">
        <v>302</v>
      </c>
      <c r="D117" s="29" t="s">
        <v>301</v>
      </c>
      <c r="F117" s="31">
        <v>183.34</v>
      </c>
      <c r="H117" s="31">
        <f t="shared" si="26"/>
        <v>343.39</v>
      </c>
      <c r="I117" s="31">
        <f t="shared" si="11"/>
        <v>343.39</v>
      </c>
      <c r="J117" s="33"/>
      <c r="K117" s="31">
        <f t="shared" si="12"/>
        <v>343.39</v>
      </c>
      <c r="L117" s="31" t="e">
        <f t="shared" si="22"/>
        <v>#DIV/0!</v>
      </c>
      <c r="M117" s="33"/>
      <c r="N117" s="32">
        <f t="shared" si="23"/>
        <v>0</v>
      </c>
      <c r="O117" s="32" t="e">
        <f t="shared" si="24"/>
        <v>#DIV/0!</v>
      </c>
      <c r="P117" s="32" t="e">
        <f t="shared" si="25"/>
        <v>#DIV/0!</v>
      </c>
      <c r="Q117" s="33"/>
      <c r="R117" s="33"/>
      <c r="S117" s="31">
        <f t="shared" si="13"/>
        <v>0</v>
      </c>
      <c r="T117" s="33"/>
      <c r="U117" s="31">
        <f t="shared" si="14"/>
        <v>0</v>
      </c>
      <c r="V117" s="31">
        <f t="shared" si="15"/>
        <v>0</v>
      </c>
      <c r="W117" s="31" t="e">
        <f t="shared" si="16"/>
        <v>#DIV/0!</v>
      </c>
    </row>
    <row r="118" spans="1:23">
      <c r="A118" s="29" t="s">
        <v>69</v>
      </c>
      <c r="B118" s="30" t="s">
        <v>296</v>
      </c>
      <c r="C118" s="30" t="s">
        <v>302</v>
      </c>
      <c r="D118" s="29" t="s">
        <v>301</v>
      </c>
      <c r="F118" s="31">
        <v>160.05000000000001</v>
      </c>
      <c r="H118" s="31">
        <f t="shared" si="26"/>
        <v>567.93000000000006</v>
      </c>
      <c r="I118" s="31">
        <f t="shared" si="11"/>
        <v>567.93000000000006</v>
      </c>
      <c r="J118" s="31">
        <v>429.53</v>
      </c>
      <c r="K118" s="31">
        <f t="shared" si="12"/>
        <v>138.40000000000009</v>
      </c>
      <c r="L118" s="31">
        <f t="shared" si="22"/>
        <v>340.36078621908126</v>
      </c>
      <c r="M118" s="31">
        <v>11.63</v>
      </c>
      <c r="N118" s="32">
        <f t="shared" si="23"/>
        <v>0.11630000000000001</v>
      </c>
      <c r="O118" s="32">
        <f t="shared" si="24"/>
        <v>9.21564487632509</v>
      </c>
      <c r="P118" s="32">
        <f t="shared" si="25"/>
        <v>9.2156448763250895E-2</v>
      </c>
      <c r="Q118" s="31">
        <v>1.83</v>
      </c>
      <c r="R118" s="31">
        <v>13.15</v>
      </c>
      <c r="S118" s="31">
        <f t="shared" si="13"/>
        <v>11.32</v>
      </c>
      <c r="T118" s="31">
        <v>10.8</v>
      </c>
      <c r="U118" s="31">
        <f t="shared" si="14"/>
        <v>8.9700000000000006</v>
      </c>
      <c r="V118" s="31">
        <f t="shared" si="15"/>
        <v>2.3499999999999996</v>
      </c>
      <c r="W118" s="31">
        <f t="shared" si="16"/>
        <v>26.198439241917498</v>
      </c>
    </row>
    <row r="119" spans="1:23">
      <c r="A119" s="29" t="s">
        <v>69</v>
      </c>
      <c r="B119" s="30" t="s">
        <v>299</v>
      </c>
      <c r="C119" s="30" t="s">
        <v>302</v>
      </c>
      <c r="D119" s="29" t="s">
        <v>301</v>
      </c>
      <c r="F119" s="31">
        <v>407.88</v>
      </c>
      <c r="H119" s="31">
        <f t="shared" si="26"/>
        <v>574.05999999999995</v>
      </c>
      <c r="I119" s="31">
        <f t="shared" si="11"/>
        <v>574.05999999999995</v>
      </c>
      <c r="J119" s="33"/>
      <c r="K119" s="31">
        <f t="shared" si="12"/>
        <v>574.05999999999995</v>
      </c>
      <c r="L119" s="31" t="e">
        <f t="shared" si="22"/>
        <v>#DIV/0!</v>
      </c>
      <c r="M119" s="33"/>
      <c r="N119" s="32">
        <f t="shared" si="23"/>
        <v>0</v>
      </c>
      <c r="O119" s="32" t="e">
        <f t="shared" si="24"/>
        <v>#DIV/0!</v>
      </c>
      <c r="P119" s="32" t="e">
        <f t="shared" si="25"/>
        <v>#DIV/0!</v>
      </c>
      <c r="Q119" s="33"/>
      <c r="R119" s="33"/>
      <c r="S119" s="31">
        <f t="shared" si="13"/>
        <v>0</v>
      </c>
      <c r="T119" s="33"/>
      <c r="U119" s="31">
        <f t="shared" si="14"/>
        <v>0</v>
      </c>
      <c r="V119" s="31">
        <f t="shared" si="15"/>
        <v>0</v>
      </c>
      <c r="W119" s="31" t="e">
        <f t="shared" si="16"/>
        <v>#DIV/0!</v>
      </c>
    </row>
    <row r="120" spans="1:23">
      <c r="A120" s="29" t="s">
        <v>73</v>
      </c>
      <c r="B120" s="30" t="s">
        <v>296</v>
      </c>
      <c r="C120" s="30" t="s">
        <v>302</v>
      </c>
      <c r="D120" s="29" t="s">
        <v>301</v>
      </c>
      <c r="F120" s="31">
        <v>166.18</v>
      </c>
      <c r="H120" s="31">
        <f t="shared" si="26"/>
        <v>456.33</v>
      </c>
      <c r="I120" s="31">
        <f t="shared" si="11"/>
        <v>456.33</v>
      </c>
      <c r="J120" s="31">
        <v>295.77999999999997</v>
      </c>
      <c r="K120" s="31">
        <f t="shared" si="12"/>
        <v>160.55000000000001</v>
      </c>
      <c r="L120" s="31">
        <f t="shared" si="22"/>
        <v>242.44262295081961</v>
      </c>
      <c r="M120" s="31">
        <v>10.64</v>
      </c>
      <c r="N120" s="32">
        <f t="shared" si="23"/>
        <v>0.10640000000000001</v>
      </c>
      <c r="O120" s="32">
        <f t="shared" si="24"/>
        <v>8.721311475409836</v>
      </c>
      <c r="P120" s="32">
        <f t="shared" si="25"/>
        <v>8.7213114754098361E-2</v>
      </c>
      <c r="Q120" s="31">
        <v>1.88</v>
      </c>
      <c r="R120" s="31">
        <v>11.64</v>
      </c>
      <c r="S120" s="31">
        <f t="shared" si="13"/>
        <v>9.7600000000000016</v>
      </c>
      <c r="T120" s="31">
        <v>9.8800000000000008</v>
      </c>
      <c r="U120" s="31">
        <f t="shared" si="14"/>
        <v>8</v>
      </c>
      <c r="V120" s="31">
        <f t="shared" si="15"/>
        <v>1.7600000000000016</v>
      </c>
      <c r="W120" s="31">
        <f t="shared" si="16"/>
        <v>22.000000000000021</v>
      </c>
    </row>
    <row r="121" spans="1:23">
      <c r="A121" s="29" t="s">
        <v>73</v>
      </c>
      <c r="B121" s="30" t="s">
        <v>299</v>
      </c>
      <c r="C121" s="30" t="s">
        <v>302</v>
      </c>
      <c r="D121" s="29" t="s">
        <v>301</v>
      </c>
      <c r="F121" s="31">
        <v>290.14999999999998</v>
      </c>
      <c r="H121" s="31">
        <f t="shared" si="26"/>
        <v>524.92999999999995</v>
      </c>
      <c r="I121" s="31">
        <f t="shared" si="11"/>
        <v>524.92999999999995</v>
      </c>
      <c r="J121" s="33"/>
      <c r="K121" s="31">
        <f t="shared" si="12"/>
        <v>524.92999999999995</v>
      </c>
      <c r="L121" s="31" t="e">
        <f t="shared" si="22"/>
        <v>#DIV/0!</v>
      </c>
      <c r="M121" s="33"/>
      <c r="N121" s="32">
        <f t="shared" si="23"/>
        <v>0</v>
      </c>
      <c r="O121" s="32" t="e">
        <f t="shared" si="24"/>
        <v>#DIV/0!</v>
      </c>
      <c r="P121" s="32" t="e">
        <f t="shared" si="25"/>
        <v>#DIV/0!</v>
      </c>
      <c r="Q121" s="33"/>
      <c r="R121" s="33"/>
      <c r="S121" s="31">
        <f t="shared" si="13"/>
        <v>0</v>
      </c>
      <c r="T121" s="33"/>
      <c r="U121" s="31">
        <f t="shared" si="14"/>
        <v>0</v>
      </c>
      <c r="V121" s="31">
        <f t="shared" si="15"/>
        <v>0</v>
      </c>
      <c r="W121" s="31" t="e">
        <f t="shared" si="16"/>
        <v>#DIV/0!</v>
      </c>
    </row>
    <row r="122" spans="1:23">
      <c r="A122" s="29" t="s">
        <v>95</v>
      </c>
      <c r="B122" s="30" t="s">
        <v>296</v>
      </c>
      <c r="C122" s="30" t="s">
        <v>302</v>
      </c>
      <c r="D122" s="29" t="s">
        <v>301</v>
      </c>
      <c r="F122" s="31">
        <v>234.78</v>
      </c>
      <c r="H122" s="31">
        <f t="shared" si="26"/>
        <v>465.55</v>
      </c>
      <c r="I122" s="31">
        <f t="shared" si="11"/>
        <v>465.55</v>
      </c>
      <c r="J122" s="34">
        <v>375.87</v>
      </c>
      <c r="K122" s="31">
        <f t="shared" si="12"/>
        <v>89.68</v>
      </c>
      <c r="L122" s="31">
        <f t="shared" si="22"/>
        <v>291.31846625766866</v>
      </c>
      <c r="M122" s="31">
        <v>10.33</v>
      </c>
      <c r="N122" s="32">
        <f t="shared" si="23"/>
        <v>0.1033</v>
      </c>
      <c r="O122" s="32">
        <f t="shared" si="24"/>
        <v>8.006278118609405</v>
      </c>
      <c r="P122" s="32">
        <f t="shared" si="25"/>
        <v>8.0062781186094056E-2</v>
      </c>
      <c r="Q122" s="31">
        <v>1.86</v>
      </c>
      <c r="R122" s="31">
        <v>11.64</v>
      </c>
      <c r="S122" s="31">
        <f t="shared" si="13"/>
        <v>9.7800000000000011</v>
      </c>
      <c r="T122" s="31">
        <v>9.44</v>
      </c>
      <c r="U122" s="31">
        <f t="shared" si="14"/>
        <v>7.5799999999999992</v>
      </c>
      <c r="V122" s="31">
        <f t="shared" si="15"/>
        <v>2.200000000000002</v>
      </c>
      <c r="W122" s="31">
        <f t="shared" si="16"/>
        <v>29.023746701846992</v>
      </c>
    </row>
    <row r="123" spans="1:23">
      <c r="A123" s="29" t="s">
        <v>95</v>
      </c>
      <c r="B123" s="30" t="s">
        <v>299</v>
      </c>
      <c r="C123" s="30" t="s">
        <v>302</v>
      </c>
      <c r="D123" s="29" t="s">
        <v>301</v>
      </c>
      <c r="F123" s="31">
        <v>230.77</v>
      </c>
      <c r="H123" s="31">
        <f t="shared" si="26"/>
        <v>572.16</v>
      </c>
      <c r="I123" s="31">
        <f t="shared" si="11"/>
        <v>572.16</v>
      </c>
      <c r="J123" s="33"/>
      <c r="K123" s="31">
        <f t="shared" si="12"/>
        <v>572.16</v>
      </c>
      <c r="L123" s="31" t="e">
        <f t="shared" si="22"/>
        <v>#DIV/0!</v>
      </c>
      <c r="M123" s="33"/>
      <c r="N123" s="32">
        <f t="shared" si="23"/>
        <v>0</v>
      </c>
      <c r="O123" s="32" t="e">
        <f t="shared" si="24"/>
        <v>#DIV/0!</v>
      </c>
      <c r="P123" s="32" t="e">
        <f t="shared" si="25"/>
        <v>#DIV/0!</v>
      </c>
      <c r="Q123" s="33"/>
      <c r="R123" s="33"/>
      <c r="S123" s="31">
        <f t="shared" si="13"/>
        <v>0</v>
      </c>
      <c r="T123" s="33"/>
      <c r="U123" s="31">
        <f t="shared" si="14"/>
        <v>0</v>
      </c>
      <c r="V123" s="31">
        <f t="shared" si="15"/>
        <v>0</v>
      </c>
      <c r="W123" s="31" t="e">
        <f t="shared" si="16"/>
        <v>#DIV/0!</v>
      </c>
    </row>
    <row r="124" spans="1:23">
      <c r="A124" s="29" t="s">
        <v>99</v>
      </c>
      <c r="B124" s="30" t="s">
        <v>296</v>
      </c>
      <c r="C124" s="30" t="s">
        <v>302</v>
      </c>
      <c r="D124" s="29" t="s">
        <v>301</v>
      </c>
      <c r="F124" s="31">
        <v>341.39</v>
      </c>
      <c r="H124" s="31">
        <f t="shared" si="26"/>
        <v>708.65</v>
      </c>
      <c r="I124" s="31">
        <f t="shared" si="11"/>
        <v>708.65</v>
      </c>
      <c r="J124" s="31">
        <v>522.72</v>
      </c>
      <c r="K124" s="31">
        <f t="shared" si="12"/>
        <v>185.92999999999995</v>
      </c>
      <c r="L124" s="31">
        <f t="shared" si="22"/>
        <v>420.49538208709953</v>
      </c>
      <c r="M124" s="31">
        <v>11.57</v>
      </c>
      <c r="N124" s="32">
        <f t="shared" si="23"/>
        <v>0.1157</v>
      </c>
      <c r="O124" s="32">
        <f t="shared" si="24"/>
        <v>9.3073377156943327</v>
      </c>
      <c r="P124" s="32">
        <f t="shared" si="25"/>
        <v>9.3073377156943332E-2</v>
      </c>
      <c r="Q124" s="31">
        <v>1.92</v>
      </c>
      <c r="R124" s="31">
        <v>14.09</v>
      </c>
      <c r="S124" s="31">
        <f t="shared" si="13"/>
        <v>12.17</v>
      </c>
      <c r="T124" s="31">
        <v>11.71</v>
      </c>
      <c r="U124" s="31">
        <f t="shared" si="14"/>
        <v>9.7900000000000009</v>
      </c>
      <c r="V124" s="31">
        <f t="shared" si="15"/>
        <v>2.379999999999999</v>
      </c>
      <c r="W124" s="31">
        <f t="shared" si="16"/>
        <v>24.31052093973441</v>
      </c>
    </row>
    <row r="125" spans="1:23">
      <c r="A125" s="29" t="s">
        <v>99</v>
      </c>
      <c r="B125" s="30" t="s">
        <v>299</v>
      </c>
      <c r="C125" s="30" t="s">
        <v>302</v>
      </c>
      <c r="D125" s="29" t="s">
        <v>301</v>
      </c>
      <c r="F125" s="31">
        <v>367.26</v>
      </c>
      <c r="H125" s="31">
        <f t="shared" si="26"/>
        <v>389.39</v>
      </c>
      <c r="I125" s="31">
        <f t="shared" si="11"/>
        <v>389.39</v>
      </c>
      <c r="J125" s="33"/>
      <c r="K125" s="31">
        <f t="shared" si="12"/>
        <v>389.39</v>
      </c>
      <c r="L125" s="31" t="e">
        <f t="shared" si="22"/>
        <v>#DIV/0!</v>
      </c>
      <c r="M125" s="33"/>
      <c r="N125" s="32">
        <f t="shared" si="23"/>
        <v>0</v>
      </c>
      <c r="O125" s="32" t="e">
        <f t="shared" si="24"/>
        <v>#DIV/0!</v>
      </c>
      <c r="P125" s="32" t="e">
        <f t="shared" si="25"/>
        <v>#DIV/0!</v>
      </c>
      <c r="Q125" s="33"/>
      <c r="R125" s="33"/>
      <c r="S125" s="31">
        <f t="shared" si="13"/>
        <v>0</v>
      </c>
      <c r="T125" s="33"/>
      <c r="U125" s="31">
        <f t="shared" si="14"/>
        <v>0</v>
      </c>
      <c r="V125" s="31">
        <f t="shared" si="15"/>
        <v>0</v>
      </c>
      <c r="W125" s="31" t="e">
        <f t="shared" si="16"/>
        <v>#DIV/0!</v>
      </c>
    </row>
    <row r="126" spans="1:23">
      <c r="A126" s="29" t="s">
        <v>103</v>
      </c>
      <c r="B126" s="30" t="s">
        <v>296</v>
      </c>
      <c r="C126" s="30" t="s">
        <v>302</v>
      </c>
      <c r="D126" s="29" t="s">
        <v>301</v>
      </c>
      <c r="F126" s="31">
        <v>22.13</v>
      </c>
      <c r="H126" s="31">
        <f t="shared" si="26"/>
        <v>381.13</v>
      </c>
      <c r="I126" s="31">
        <f t="shared" si="11"/>
        <v>381.13</v>
      </c>
      <c r="J126" s="31">
        <v>479.97</v>
      </c>
      <c r="K126" s="31">
        <f t="shared" si="12"/>
        <v>-98.840000000000032</v>
      </c>
      <c r="L126" s="31">
        <f t="shared" si="22"/>
        <v>438.12387605042017</v>
      </c>
      <c r="M126" s="31">
        <v>12.93</v>
      </c>
      <c r="N126" s="32">
        <f t="shared" si="23"/>
        <v>0.1293</v>
      </c>
      <c r="O126" s="32">
        <f t="shared" si="24"/>
        <v>11.802699579831932</v>
      </c>
      <c r="P126" s="32">
        <f t="shared" si="25"/>
        <v>0.11802699579831932</v>
      </c>
      <c r="Q126" s="31">
        <v>1.8</v>
      </c>
      <c r="R126" s="31">
        <v>11.32</v>
      </c>
      <c r="S126" s="31">
        <f t="shared" si="13"/>
        <v>9.52</v>
      </c>
      <c r="T126" s="31">
        <v>10.49</v>
      </c>
      <c r="U126" s="31">
        <f t="shared" si="14"/>
        <v>8.69</v>
      </c>
      <c r="V126" s="31">
        <f t="shared" si="15"/>
        <v>0.83000000000000007</v>
      </c>
      <c r="W126" s="31">
        <f t="shared" si="16"/>
        <v>9.5512082853855009</v>
      </c>
    </row>
    <row r="127" spans="1:23">
      <c r="A127" s="29" t="s">
        <v>103</v>
      </c>
      <c r="B127" s="30" t="s">
        <v>299</v>
      </c>
      <c r="C127" s="30" t="s">
        <v>302</v>
      </c>
      <c r="D127" s="29" t="s">
        <v>301</v>
      </c>
      <c r="F127" s="31">
        <v>359</v>
      </c>
      <c r="H127" s="31">
        <f t="shared" si="26"/>
        <v>437.72</v>
      </c>
      <c r="I127" s="31">
        <f t="shared" si="11"/>
        <v>437.72</v>
      </c>
      <c r="J127" s="33"/>
      <c r="K127" s="31">
        <f t="shared" si="12"/>
        <v>437.72</v>
      </c>
      <c r="L127" s="31" t="e">
        <f t="shared" si="22"/>
        <v>#DIV/0!</v>
      </c>
      <c r="M127" s="33"/>
      <c r="N127" s="32">
        <f t="shared" si="23"/>
        <v>0</v>
      </c>
      <c r="O127" s="32" t="e">
        <f t="shared" si="24"/>
        <v>#DIV/0!</v>
      </c>
      <c r="P127" s="32" t="e">
        <f t="shared" si="25"/>
        <v>#DIV/0!</v>
      </c>
      <c r="Q127" s="33"/>
      <c r="R127" s="33"/>
      <c r="S127" s="31">
        <f t="shared" si="13"/>
        <v>0</v>
      </c>
      <c r="T127" s="33"/>
      <c r="U127" s="31">
        <f t="shared" si="14"/>
        <v>0</v>
      </c>
      <c r="V127" s="31">
        <f t="shared" si="15"/>
        <v>0</v>
      </c>
      <c r="W127" s="31" t="e">
        <f t="shared" si="16"/>
        <v>#DIV/0!</v>
      </c>
    </row>
    <row r="128" spans="1:23">
      <c r="A128" s="29" t="s">
        <v>107</v>
      </c>
      <c r="B128" s="30" t="s">
        <v>296</v>
      </c>
      <c r="C128" s="30" t="s">
        <v>302</v>
      </c>
      <c r="D128" s="29" t="s">
        <v>301</v>
      </c>
      <c r="F128" s="31">
        <v>78.72</v>
      </c>
      <c r="H128" s="31">
        <f t="shared" si="26"/>
        <v>448.34000000000003</v>
      </c>
      <c r="I128" s="31">
        <f t="shared" si="11"/>
        <v>448.34000000000003</v>
      </c>
      <c r="J128" s="31">
        <v>336.73</v>
      </c>
      <c r="K128" s="31">
        <f t="shared" si="12"/>
        <v>111.61000000000001</v>
      </c>
      <c r="L128" s="31">
        <f t="shared" si="22"/>
        <v>281.17983706720975</v>
      </c>
      <c r="M128" s="31">
        <v>10.06</v>
      </c>
      <c r="N128" s="32">
        <f t="shared" si="23"/>
        <v>0.10060000000000001</v>
      </c>
      <c r="O128" s="32">
        <f t="shared" si="24"/>
        <v>8.4004073319755594</v>
      </c>
      <c r="P128" s="32">
        <f t="shared" si="25"/>
        <v>8.4004073319755596E-2</v>
      </c>
      <c r="Q128" s="31">
        <v>1.88</v>
      </c>
      <c r="R128" s="31">
        <v>11.7</v>
      </c>
      <c r="S128" s="31">
        <f t="shared" si="13"/>
        <v>9.82</v>
      </c>
      <c r="T128" s="31">
        <v>10.08</v>
      </c>
      <c r="U128" s="31">
        <f t="shared" si="14"/>
        <v>8.1999999999999993</v>
      </c>
      <c r="V128" s="31">
        <f t="shared" si="15"/>
        <v>1.620000000000001</v>
      </c>
      <c r="W128" s="31">
        <f t="shared" si="16"/>
        <v>19.756097560975626</v>
      </c>
    </row>
    <row r="129" spans="1:23">
      <c r="A129" s="29" t="s">
        <v>107</v>
      </c>
      <c r="B129" s="30" t="s">
        <v>299</v>
      </c>
      <c r="C129" s="30" t="s">
        <v>302</v>
      </c>
      <c r="D129" s="29" t="s">
        <v>301</v>
      </c>
      <c r="F129" s="31">
        <v>369.62</v>
      </c>
      <c r="H129" s="31">
        <f t="shared" si="26"/>
        <v>638.47</v>
      </c>
      <c r="I129" s="31">
        <f t="shared" si="11"/>
        <v>638.47</v>
      </c>
      <c r="J129" s="33"/>
      <c r="K129" s="31">
        <f t="shared" si="12"/>
        <v>638.47</v>
      </c>
      <c r="L129" s="31" t="e">
        <f t="shared" si="22"/>
        <v>#DIV/0!</v>
      </c>
      <c r="M129" s="33"/>
      <c r="N129" s="32">
        <f t="shared" si="23"/>
        <v>0</v>
      </c>
      <c r="O129" s="32" t="e">
        <f t="shared" si="24"/>
        <v>#DIV/0!</v>
      </c>
      <c r="P129" s="32" t="e">
        <f t="shared" si="25"/>
        <v>#DIV/0!</v>
      </c>
      <c r="Q129" s="33"/>
      <c r="R129" s="33"/>
      <c r="S129" s="31">
        <f t="shared" si="13"/>
        <v>0</v>
      </c>
      <c r="T129" s="33"/>
      <c r="U129" s="31">
        <f t="shared" si="14"/>
        <v>0</v>
      </c>
      <c r="V129" s="31">
        <f t="shared" si="15"/>
        <v>0</v>
      </c>
      <c r="W129" s="31" t="e">
        <f t="shared" si="16"/>
        <v>#DIV/0!</v>
      </c>
    </row>
    <row r="130" spans="1:23">
      <c r="A130" s="29" t="s">
        <v>111</v>
      </c>
      <c r="B130" s="30" t="s">
        <v>296</v>
      </c>
      <c r="C130" s="30" t="s">
        <v>302</v>
      </c>
      <c r="D130" s="29" t="s">
        <v>301</v>
      </c>
      <c r="F130" s="31">
        <v>268.85000000000002</v>
      </c>
      <c r="H130" s="31">
        <f t="shared" si="26"/>
        <v>636.83000000000004</v>
      </c>
      <c r="I130" s="31">
        <f t="shared" ref="I130:I193" si="27">H130-($G$647*2)</f>
        <v>636.83000000000004</v>
      </c>
      <c r="J130" s="31">
        <v>511.32</v>
      </c>
      <c r="K130" s="31">
        <f t="shared" ref="K130:K193" si="28">I130-J130</f>
        <v>125.51000000000005</v>
      </c>
      <c r="L130" s="31">
        <f t="shared" si="22"/>
        <v>395.71721739130442</v>
      </c>
      <c r="M130" s="31">
        <v>10.029999999999999</v>
      </c>
      <c r="N130" s="32">
        <f t="shared" si="23"/>
        <v>0.1003</v>
      </c>
      <c r="O130" s="32">
        <f t="shared" si="24"/>
        <v>7.7623478260869581</v>
      </c>
      <c r="P130" s="32">
        <f t="shared" si="25"/>
        <v>7.7623478260869586E-2</v>
      </c>
      <c r="Q130" s="31">
        <v>1.84</v>
      </c>
      <c r="R130" s="31">
        <v>11.04</v>
      </c>
      <c r="S130" s="31">
        <f t="shared" ref="S130:S193" si="29">R130-Q130</f>
        <v>9.1999999999999993</v>
      </c>
      <c r="T130" s="31">
        <v>8.9600000000000009</v>
      </c>
      <c r="U130" s="31">
        <f t="shared" ref="U130:U193" si="30">T130-Q130</f>
        <v>7.120000000000001</v>
      </c>
      <c r="V130" s="31">
        <f t="shared" ref="V130:V193" si="31">S130-U130</f>
        <v>2.0799999999999983</v>
      </c>
      <c r="W130" s="31">
        <f t="shared" ref="W130:W193" si="32">(S130-U130)/U130*100</f>
        <v>29.213483146067386</v>
      </c>
    </row>
    <row r="131" spans="1:23">
      <c r="A131" s="29" t="s">
        <v>111</v>
      </c>
      <c r="B131" s="30" t="s">
        <v>299</v>
      </c>
      <c r="C131" s="30" t="s">
        <v>302</v>
      </c>
      <c r="D131" s="29" t="s">
        <v>301</v>
      </c>
      <c r="F131" s="31">
        <v>367.98</v>
      </c>
      <c r="H131" s="31">
        <f t="shared" si="26"/>
        <v>657.58</v>
      </c>
      <c r="I131" s="31">
        <f t="shared" si="27"/>
        <v>657.58</v>
      </c>
      <c r="J131" s="33"/>
      <c r="K131" s="31">
        <f t="shared" si="28"/>
        <v>657.58</v>
      </c>
      <c r="L131" s="31" t="e">
        <f t="shared" si="22"/>
        <v>#DIV/0!</v>
      </c>
      <c r="M131" s="33"/>
      <c r="N131" s="32">
        <f t="shared" si="23"/>
        <v>0</v>
      </c>
      <c r="O131" s="32" t="e">
        <f t="shared" si="24"/>
        <v>#DIV/0!</v>
      </c>
      <c r="P131" s="32" t="e">
        <f t="shared" si="25"/>
        <v>#DIV/0!</v>
      </c>
      <c r="Q131" s="33"/>
      <c r="R131" s="33"/>
      <c r="S131" s="31">
        <f t="shared" si="29"/>
        <v>0</v>
      </c>
      <c r="T131" s="33"/>
      <c r="U131" s="31">
        <f t="shared" si="30"/>
        <v>0</v>
      </c>
      <c r="V131" s="31">
        <f t="shared" si="31"/>
        <v>0</v>
      </c>
      <c r="W131" s="31" t="e">
        <f t="shared" si="32"/>
        <v>#DIV/0!</v>
      </c>
    </row>
    <row r="132" spans="1:23">
      <c r="A132" s="29" t="s">
        <v>115</v>
      </c>
      <c r="B132" s="30" t="s">
        <v>296</v>
      </c>
      <c r="C132" s="30" t="s">
        <v>302</v>
      </c>
      <c r="D132" s="29" t="s">
        <v>301</v>
      </c>
      <c r="F132" s="31">
        <v>289.60000000000002</v>
      </c>
      <c r="H132" s="31">
        <f t="shared" si="26"/>
        <v>471.02</v>
      </c>
      <c r="I132" s="31">
        <f t="shared" si="27"/>
        <v>471.02</v>
      </c>
      <c r="J132" s="31">
        <v>312.01</v>
      </c>
      <c r="K132" s="31">
        <f t="shared" si="28"/>
        <v>159.01</v>
      </c>
      <c r="L132" s="31">
        <f t="shared" si="22"/>
        <v>256.55798578199045</v>
      </c>
      <c r="M132" s="31">
        <v>10.24</v>
      </c>
      <c r="N132" s="32">
        <f t="shared" si="23"/>
        <v>0.1024</v>
      </c>
      <c r="O132" s="32">
        <f t="shared" si="24"/>
        <v>8.420094786729857</v>
      </c>
      <c r="P132" s="32">
        <f t="shared" si="25"/>
        <v>8.4200947867298565E-2</v>
      </c>
      <c r="Q132" s="31">
        <v>1.79</v>
      </c>
      <c r="R132" s="31">
        <v>10.23</v>
      </c>
      <c r="S132" s="31">
        <f t="shared" si="29"/>
        <v>8.4400000000000013</v>
      </c>
      <c r="T132" s="31">
        <v>8.73</v>
      </c>
      <c r="U132" s="31">
        <f t="shared" si="30"/>
        <v>6.94</v>
      </c>
      <c r="V132" s="31">
        <f t="shared" si="31"/>
        <v>1.5000000000000009</v>
      </c>
      <c r="W132" s="31">
        <f t="shared" si="32"/>
        <v>21.613832853025951</v>
      </c>
    </row>
    <row r="133" spans="1:23">
      <c r="A133" s="29" t="s">
        <v>115</v>
      </c>
      <c r="B133" s="30" t="s">
        <v>299</v>
      </c>
      <c r="C133" s="30" t="s">
        <v>302</v>
      </c>
      <c r="D133" s="29" t="s">
        <v>301</v>
      </c>
      <c r="F133" s="31">
        <v>181.42</v>
      </c>
      <c r="H133" s="31">
        <f t="shared" si="26"/>
        <v>481.46000000000004</v>
      </c>
      <c r="I133" s="31">
        <f t="shared" si="27"/>
        <v>481.46000000000004</v>
      </c>
      <c r="J133" s="33"/>
      <c r="K133" s="31">
        <f t="shared" si="28"/>
        <v>481.46000000000004</v>
      </c>
      <c r="L133" s="31" t="e">
        <f t="shared" si="22"/>
        <v>#DIV/0!</v>
      </c>
      <c r="M133" s="33"/>
      <c r="N133" s="32">
        <f t="shared" si="23"/>
        <v>0</v>
      </c>
      <c r="O133" s="32" t="e">
        <f t="shared" si="24"/>
        <v>#DIV/0!</v>
      </c>
      <c r="P133" s="32" t="e">
        <f t="shared" si="25"/>
        <v>#DIV/0!</v>
      </c>
      <c r="Q133" s="33"/>
      <c r="R133" s="33"/>
      <c r="S133" s="31">
        <f t="shared" si="29"/>
        <v>0</v>
      </c>
      <c r="T133" s="33"/>
      <c r="U133" s="31">
        <f t="shared" si="30"/>
        <v>0</v>
      </c>
      <c r="V133" s="31">
        <f t="shared" si="31"/>
        <v>0</v>
      </c>
      <c r="W133" s="31" t="e">
        <f t="shared" si="32"/>
        <v>#DIV/0!</v>
      </c>
    </row>
    <row r="134" spans="1:23">
      <c r="A134" s="29" t="s">
        <v>35</v>
      </c>
      <c r="B134" s="30" t="s">
        <v>296</v>
      </c>
      <c r="C134" s="30" t="s">
        <v>302</v>
      </c>
      <c r="D134" s="29" t="s">
        <v>301</v>
      </c>
      <c r="F134" s="31">
        <v>300.04000000000002</v>
      </c>
      <c r="H134" s="31">
        <f t="shared" si="26"/>
        <v>738.3</v>
      </c>
      <c r="I134" s="31">
        <f t="shared" si="27"/>
        <v>738.3</v>
      </c>
      <c r="J134" s="31">
        <v>321.10000000000002</v>
      </c>
      <c r="K134" s="31">
        <f t="shared" si="28"/>
        <v>417.19999999999993</v>
      </c>
      <c r="L134" s="31">
        <f t="shared" si="22"/>
        <v>180.60425992779787</v>
      </c>
      <c r="M134" s="31" t="s">
        <v>319</v>
      </c>
      <c r="N134" s="32" t="e">
        <f t="shared" si="23"/>
        <v>#VALUE!</v>
      </c>
      <c r="O134" s="32" t="e">
        <f t="shared" si="24"/>
        <v>#VALUE!</v>
      </c>
      <c r="P134" s="32" t="e">
        <f t="shared" si="25"/>
        <v>#VALUE!</v>
      </c>
      <c r="Q134" s="31">
        <v>1.84</v>
      </c>
      <c r="R134" s="31">
        <v>15.69</v>
      </c>
      <c r="S134" s="31">
        <f t="shared" si="29"/>
        <v>13.85</v>
      </c>
      <c r="T134" s="31">
        <v>9.6300000000000008</v>
      </c>
      <c r="U134" s="31">
        <f t="shared" si="30"/>
        <v>7.7900000000000009</v>
      </c>
      <c r="V134" s="31">
        <f t="shared" si="31"/>
        <v>6.0599999999999987</v>
      </c>
      <c r="W134" s="31">
        <f t="shared" si="32"/>
        <v>77.792041078305502</v>
      </c>
    </row>
    <row r="135" spans="1:23">
      <c r="A135" s="29" t="s">
        <v>35</v>
      </c>
      <c r="B135" s="30" t="s">
        <v>299</v>
      </c>
      <c r="C135" s="30" t="s">
        <v>302</v>
      </c>
      <c r="D135" s="29" t="s">
        <v>301</v>
      </c>
      <c r="F135" s="31">
        <v>438.26</v>
      </c>
      <c r="H135" s="31">
        <f t="shared" si="26"/>
        <v>756.37</v>
      </c>
      <c r="I135" s="31">
        <f t="shared" si="27"/>
        <v>756.37</v>
      </c>
      <c r="J135" s="33"/>
      <c r="K135" s="31">
        <f t="shared" si="28"/>
        <v>756.37</v>
      </c>
      <c r="L135" s="31" t="e">
        <f t="shared" si="22"/>
        <v>#DIV/0!</v>
      </c>
      <c r="M135" s="33"/>
      <c r="N135" s="32">
        <f t="shared" si="23"/>
        <v>0</v>
      </c>
      <c r="O135" s="32" t="e">
        <f t="shared" si="24"/>
        <v>#DIV/0!</v>
      </c>
      <c r="P135" s="32" t="e">
        <f t="shared" si="25"/>
        <v>#DIV/0!</v>
      </c>
      <c r="Q135" s="33"/>
      <c r="R135" s="33"/>
      <c r="S135" s="31">
        <f t="shared" si="29"/>
        <v>0</v>
      </c>
      <c r="T135" s="33"/>
      <c r="U135" s="31">
        <f t="shared" si="30"/>
        <v>0</v>
      </c>
      <c r="V135" s="31">
        <f t="shared" si="31"/>
        <v>0</v>
      </c>
      <c r="W135" s="31" t="e">
        <f t="shared" si="32"/>
        <v>#DIV/0!</v>
      </c>
    </row>
    <row r="136" spans="1:23">
      <c r="A136" s="29" t="s">
        <v>38</v>
      </c>
      <c r="B136" s="30" t="s">
        <v>296</v>
      </c>
      <c r="C136" s="30" t="s">
        <v>302</v>
      </c>
      <c r="D136" s="29" t="s">
        <v>301</v>
      </c>
      <c r="F136" s="31">
        <v>318.11</v>
      </c>
      <c r="H136" s="31">
        <f t="shared" si="26"/>
        <v>610.09</v>
      </c>
      <c r="I136" s="31">
        <f t="shared" si="27"/>
        <v>610.09</v>
      </c>
      <c r="J136" s="31">
        <v>408.33</v>
      </c>
      <c r="K136" s="31">
        <f t="shared" si="28"/>
        <v>201.76000000000005</v>
      </c>
      <c r="L136" s="31">
        <f t="shared" ref="L136:L146" si="33">J136*(U136/S136)</f>
        <v>76.630294906166228</v>
      </c>
      <c r="M136" s="31">
        <v>10.16</v>
      </c>
      <c r="N136" s="32">
        <f t="shared" ref="N136:N167" si="34">M136/100</f>
        <v>0.1016</v>
      </c>
      <c r="O136" s="32">
        <f t="shared" ref="O136:O146" si="35">M136*(U136/S136)</f>
        <v>1.906702412868633</v>
      </c>
      <c r="P136" s="32">
        <f t="shared" ref="P136:P167" si="36">O136/100</f>
        <v>1.9067024128686331E-2</v>
      </c>
      <c r="Q136" s="31">
        <v>1.81</v>
      </c>
      <c r="R136" s="31">
        <v>13</v>
      </c>
      <c r="S136" s="31">
        <f t="shared" si="29"/>
        <v>11.19</v>
      </c>
      <c r="T136" s="31">
        <v>3.91</v>
      </c>
      <c r="U136" s="31">
        <f t="shared" si="30"/>
        <v>2.1</v>
      </c>
      <c r="V136" s="31">
        <f t="shared" si="31"/>
        <v>9.09</v>
      </c>
      <c r="W136" s="31">
        <f t="shared" si="32"/>
        <v>432.85714285714283</v>
      </c>
    </row>
    <row r="137" spans="1:23">
      <c r="A137" s="29" t="s">
        <v>38</v>
      </c>
      <c r="B137" s="30" t="s">
        <v>299</v>
      </c>
      <c r="C137" s="30" t="s">
        <v>302</v>
      </c>
      <c r="D137" s="29" t="s">
        <v>301</v>
      </c>
      <c r="F137" s="31">
        <v>291.98</v>
      </c>
      <c r="H137" s="31">
        <f t="shared" si="26"/>
        <v>518.09</v>
      </c>
      <c r="I137" s="31">
        <f t="shared" si="27"/>
        <v>518.09</v>
      </c>
      <c r="J137" s="33"/>
      <c r="K137" s="31">
        <f t="shared" si="28"/>
        <v>518.09</v>
      </c>
      <c r="L137" s="31" t="e">
        <f t="shared" si="33"/>
        <v>#DIV/0!</v>
      </c>
      <c r="M137" s="33"/>
      <c r="N137" s="32">
        <f t="shared" si="34"/>
        <v>0</v>
      </c>
      <c r="O137" s="32" t="e">
        <f t="shared" si="35"/>
        <v>#DIV/0!</v>
      </c>
      <c r="P137" s="32" t="e">
        <f t="shared" si="36"/>
        <v>#DIV/0!</v>
      </c>
      <c r="Q137" s="33"/>
      <c r="R137" s="33"/>
      <c r="S137" s="31">
        <f t="shared" si="29"/>
        <v>0</v>
      </c>
      <c r="T137" s="33"/>
      <c r="U137" s="31">
        <f t="shared" si="30"/>
        <v>0</v>
      </c>
      <c r="V137" s="31">
        <f t="shared" si="31"/>
        <v>0</v>
      </c>
      <c r="W137" s="31" t="e">
        <f t="shared" si="32"/>
        <v>#DIV/0!</v>
      </c>
    </row>
    <row r="138" spans="1:23">
      <c r="A138" s="29" t="s">
        <v>41</v>
      </c>
      <c r="B138" s="30" t="s">
        <v>296</v>
      </c>
      <c r="C138" s="30" t="s">
        <v>302</v>
      </c>
      <c r="D138" s="29" t="s">
        <v>301</v>
      </c>
      <c r="F138" s="31">
        <v>226.11</v>
      </c>
      <c r="H138" s="31">
        <f t="shared" si="26"/>
        <v>499.14</v>
      </c>
      <c r="I138" s="31">
        <f t="shared" si="27"/>
        <v>499.14</v>
      </c>
      <c r="J138" s="31">
        <v>410.75</v>
      </c>
      <c r="K138" s="31">
        <f t="shared" si="28"/>
        <v>88.389999999999986</v>
      </c>
      <c r="L138" s="31">
        <f t="shared" si="33"/>
        <v>234.65277777777774</v>
      </c>
      <c r="M138" s="31">
        <v>11.37</v>
      </c>
      <c r="N138" s="32">
        <f t="shared" si="34"/>
        <v>0.1137</v>
      </c>
      <c r="O138" s="32">
        <f t="shared" si="35"/>
        <v>6.495440251572326</v>
      </c>
      <c r="P138" s="32">
        <f t="shared" si="36"/>
        <v>6.4954402515723264E-2</v>
      </c>
      <c r="Q138" s="31">
        <v>2.02</v>
      </c>
      <c r="R138" s="31">
        <v>11.56</v>
      </c>
      <c r="S138" s="31">
        <f t="shared" si="29"/>
        <v>9.5400000000000009</v>
      </c>
      <c r="T138" s="31">
        <v>7.47</v>
      </c>
      <c r="U138" s="31">
        <f t="shared" si="30"/>
        <v>5.4499999999999993</v>
      </c>
      <c r="V138" s="31">
        <f t="shared" si="31"/>
        <v>4.0900000000000016</v>
      </c>
      <c r="W138" s="31">
        <f t="shared" si="32"/>
        <v>75.045871559633071</v>
      </c>
    </row>
    <row r="139" spans="1:23">
      <c r="A139" s="29" t="s">
        <v>41</v>
      </c>
      <c r="B139" s="30" t="s">
        <v>299</v>
      </c>
      <c r="C139" s="30" t="s">
        <v>302</v>
      </c>
      <c r="D139" s="29" t="s">
        <v>301</v>
      </c>
      <c r="F139" s="31">
        <v>273.02999999999997</v>
      </c>
      <c r="H139" s="31">
        <f t="shared" si="26"/>
        <v>502.04999999999995</v>
      </c>
      <c r="I139" s="31">
        <f t="shared" si="27"/>
        <v>502.04999999999995</v>
      </c>
      <c r="J139" s="33"/>
      <c r="K139" s="31">
        <f t="shared" si="28"/>
        <v>502.04999999999995</v>
      </c>
      <c r="L139" s="31" t="e">
        <f t="shared" si="33"/>
        <v>#DIV/0!</v>
      </c>
      <c r="M139" s="33"/>
      <c r="N139" s="32">
        <f t="shared" si="34"/>
        <v>0</v>
      </c>
      <c r="O139" s="32" t="e">
        <f t="shared" si="35"/>
        <v>#DIV/0!</v>
      </c>
      <c r="P139" s="32" t="e">
        <f t="shared" si="36"/>
        <v>#DIV/0!</v>
      </c>
      <c r="Q139" s="33"/>
      <c r="R139" s="33"/>
      <c r="S139" s="31">
        <f t="shared" si="29"/>
        <v>0</v>
      </c>
      <c r="T139" s="33"/>
      <c r="U139" s="31">
        <f t="shared" si="30"/>
        <v>0</v>
      </c>
      <c r="V139" s="31">
        <f t="shared" si="31"/>
        <v>0</v>
      </c>
      <c r="W139" s="31" t="e">
        <f t="shared" si="32"/>
        <v>#DIV/0!</v>
      </c>
    </row>
    <row r="140" spans="1:23">
      <c r="A140" s="29" t="s">
        <v>44</v>
      </c>
      <c r="B140" s="30" t="s">
        <v>296</v>
      </c>
      <c r="C140" s="30" t="s">
        <v>302</v>
      </c>
      <c r="D140" s="29" t="s">
        <v>301</v>
      </c>
      <c r="F140" s="31">
        <v>229.02</v>
      </c>
      <c r="H140" s="31">
        <f t="shared" si="26"/>
        <v>464.5</v>
      </c>
      <c r="I140" s="31">
        <f t="shared" si="27"/>
        <v>464.5</v>
      </c>
      <c r="J140" s="31">
        <v>396.98</v>
      </c>
      <c r="K140" s="31">
        <f t="shared" si="28"/>
        <v>67.519999999999982</v>
      </c>
      <c r="L140" s="31">
        <f t="shared" si="33"/>
        <v>245.82861924686196</v>
      </c>
      <c r="M140" s="31">
        <v>10.51</v>
      </c>
      <c r="N140" s="32">
        <f t="shared" si="34"/>
        <v>0.1051</v>
      </c>
      <c r="O140" s="32">
        <f t="shared" si="35"/>
        <v>6.5082845188284528</v>
      </c>
      <c r="P140" s="32">
        <f t="shared" si="36"/>
        <v>6.5082845188284527E-2</v>
      </c>
      <c r="Q140" s="31">
        <v>1.89</v>
      </c>
      <c r="R140" s="31">
        <v>11.45</v>
      </c>
      <c r="S140" s="31">
        <f t="shared" si="29"/>
        <v>9.5599999999999987</v>
      </c>
      <c r="T140" s="31">
        <v>7.81</v>
      </c>
      <c r="U140" s="31">
        <f t="shared" si="30"/>
        <v>5.92</v>
      </c>
      <c r="V140" s="31">
        <f t="shared" si="31"/>
        <v>3.6399999999999988</v>
      </c>
      <c r="W140" s="31">
        <f t="shared" si="32"/>
        <v>61.48648648648647</v>
      </c>
    </row>
    <row r="141" spans="1:23">
      <c r="A141" s="29" t="s">
        <v>44</v>
      </c>
      <c r="B141" s="30" t="s">
        <v>299</v>
      </c>
      <c r="C141" s="30" t="s">
        <v>302</v>
      </c>
      <c r="D141" s="29" t="s">
        <v>301</v>
      </c>
      <c r="F141" s="31">
        <v>235.48</v>
      </c>
      <c r="H141" s="31">
        <f t="shared" si="26"/>
        <v>613.29999999999995</v>
      </c>
      <c r="I141" s="31">
        <f t="shared" si="27"/>
        <v>613.29999999999995</v>
      </c>
      <c r="J141" s="33"/>
      <c r="K141" s="31">
        <f t="shared" si="28"/>
        <v>613.29999999999995</v>
      </c>
      <c r="L141" s="31" t="e">
        <f t="shared" si="33"/>
        <v>#DIV/0!</v>
      </c>
      <c r="M141" s="33"/>
      <c r="N141" s="32">
        <f t="shared" si="34"/>
        <v>0</v>
      </c>
      <c r="O141" s="32" t="e">
        <f t="shared" si="35"/>
        <v>#DIV/0!</v>
      </c>
      <c r="P141" s="32" t="e">
        <f t="shared" si="36"/>
        <v>#DIV/0!</v>
      </c>
      <c r="Q141" s="33"/>
      <c r="R141" s="33"/>
      <c r="S141" s="31">
        <f t="shared" si="29"/>
        <v>0</v>
      </c>
      <c r="T141" s="33"/>
      <c r="U141" s="31">
        <f t="shared" si="30"/>
        <v>0</v>
      </c>
      <c r="V141" s="31">
        <f t="shared" si="31"/>
        <v>0</v>
      </c>
      <c r="W141" s="31" t="e">
        <f t="shared" si="32"/>
        <v>#DIV/0!</v>
      </c>
    </row>
    <row r="142" spans="1:23">
      <c r="A142" s="29" t="s">
        <v>47</v>
      </c>
      <c r="B142" s="30" t="s">
        <v>296</v>
      </c>
      <c r="C142" s="30" t="s">
        <v>302</v>
      </c>
      <c r="D142" s="29" t="s">
        <v>301</v>
      </c>
      <c r="F142" s="31">
        <v>377.82</v>
      </c>
      <c r="H142" s="31">
        <f t="shared" si="26"/>
        <v>622.73</v>
      </c>
      <c r="I142" s="31">
        <f t="shared" si="27"/>
        <v>622.73</v>
      </c>
      <c r="J142" s="31">
        <v>425.4</v>
      </c>
      <c r="K142" s="31">
        <f t="shared" si="28"/>
        <v>197.33000000000004</v>
      </c>
      <c r="L142" s="31">
        <f t="shared" si="33"/>
        <v>311.95999999999992</v>
      </c>
      <c r="M142" s="31">
        <v>10.97</v>
      </c>
      <c r="N142" s="32">
        <f t="shared" si="34"/>
        <v>0.10970000000000001</v>
      </c>
      <c r="O142" s="32">
        <f t="shared" si="35"/>
        <v>8.0446666666666662</v>
      </c>
      <c r="P142" s="32">
        <f t="shared" si="36"/>
        <v>8.0446666666666666E-2</v>
      </c>
      <c r="Q142" s="31">
        <v>1.76</v>
      </c>
      <c r="R142" s="31">
        <v>12.71</v>
      </c>
      <c r="S142" s="31">
        <f t="shared" si="29"/>
        <v>10.950000000000001</v>
      </c>
      <c r="T142" s="31">
        <v>9.7899999999999991</v>
      </c>
      <c r="U142" s="31">
        <f t="shared" si="30"/>
        <v>8.0299999999999994</v>
      </c>
      <c r="V142" s="31">
        <f t="shared" si="31"/>
        <v>2.9200000000000017</v>
      </c>
      <c r="W142" s="31">
        <f t="shared" si="32"/>
        <v>36.363636363636388</v>
      </c>
    </row>
    <row r="143" spans="1:23">
      <c r="A143" s="29" t="s">
        <v>47</v>
      </c>
      <c r="B143" s="30" t="s">
        <v>299</v>
      </c>
      <c r="C143" s="30" t="s">
        <v>302</v>
      </c>
      <c r="D143" s="29" t="s">
        <v>301</v>
      </c>
      <c r="F143" s="31">
        <v>244.91</v>
      </c>
      <c r="H143" s="31">
        <f t="shared" si="26"/>
        <v>485.31</v>
      </c>
      <c r="I143" s="31">
        <f t="shared" si="27"/>
        <v>485.31</v>
      </c>
      <c r="J143" s="33"/>
      <c r="K143" s="31">
        <f t="shared" si="28"/>
        <v>485.31</v>
      </c>
      <c r="L143" s="31" t="e">
        <f t="shared" si="33"/>
        <v>#DIV/0!</v>
      </c>
      <c r="M143" s="33"/>
      <c r="N143" s="32">
        <f t="shared" si="34"/>
        <v>0</v>
      </c>
      <c r="O143" s="32" t="e">
        <f t="shared" si="35"/>
        <v>#DIV/0!</v>
      </c>
      <c r="P143" s="32" t="e">
        <f t="shared" si="36"/>
        <v>#DIV/0!</v>
      </c>
      <c r="Q143" s="33"/>
      <c r="R143" s="33"/>
      <c r="S143" s="31">
        <f t="shared" si="29"/>
        <v>0</v>
      </c>
      <c r="T143" s="33"/>
      <c r="U143" s="31">
        <f t="shared" si="30"/>
        <v>0</v>
      </c>
      <c r="V143" s="31">
        <f t="shared" si="31"/>
        <v>0</v>
      </c>
      <c r="W143" s="31" t="e">
        <f t="shared" si="32"/>
        <v>#DIV/0!</v>
      </c>
    </row>
    <row r="144" spans="1:23">
      <c r="A144" s="29" t="s">
        <v>50</v>
      </c>
      <c r="B144" s="30" t="s">
        <v>296</v>
      </c>
      <c r="C144" s="30" t="s">
        <v>302</v>
      </c>
      <c r="D144" s="29" t="s">
        <v>301</v>
      </c>
      <c r="F144" s="31">
        <v>240.4</v>
      </c>
      <c r="H144" s="31">
        <f t="shared" si="26"/>
        <v>538.59</v>
      </c>
      <c r="I144" s="31">
        <f t="shared" si="27"/>
        <v>538.59</v>
      </c>
      <c r="J144" s="31">
        <v>323.49</v>
      </c>
      <c r="K144" s="31">
        <f t="shared" si="28"/>
        <v>215.10000000000002</v>
      </c>
      <c r="L144" s="31">
        <f t="shared" si="33"/>
        <v>154.83774021352312</v>
      </c>
      <c r="M144" s="31">
        <v>10.65</v>
      </c>
      <c r="N144" s="32">
        <f t="shared" si="34"/>
        <v>0.1065</v>
      </c>
      <c r="O144" s="32">
        <f t="shared" si="35"/>
        <v>5.0975978647686828</v>
      </c>
      <c r="P144" s="32">
        <f t="shared" si="36"/>
        <v>5.0975978647686826E-2</v>
      </c>
      <c r="Q144" s="31">
        <v>1.84</v>
      </c>
      <c r="R144" s="31">
        <v>13.08</v>
      </c>
      <c r="S144" s="31">
        <f t="shared" si="29"/>
        <v>11.24</v>
      </c>
      <c r="T144" s="31">
        <v>7.22</v>
      </c>
      <c r="U144" s="31">
        <f t="shared" si="30"/>
        <v>5.38</v>
      </c>
      <c r="V144" s="31">
        <f t="shared" si="31"/>
        <v>5.86</v>
      </c>
      <c r="W144" s="31">
        <f t="shared" si="32"/>
        <v>108.92193308550186</v>
      </c>
    </row>
    <row r="145" spans="1:23">
      <c r="A145" s="29" t="s">
        <v>50</v>
      </c>
      <c r="B145" s="30" t="s">
        <v>299</v>
      </c>
      <c r="C145" s="30" t="s">
        <v>302</v>
      </c>
      <c r="D145" s="29" t="s">
        <v>301</v>
      </c>
      <c r="F145" s="31">
        <v>298.19</v>
      </c>
      <c r="H145" s="31">
        <f>F145+'ini-raw'!F2</f>
        <v>361.54</v>
      </c>
      <c r="I145" s="31">
        <f t="shared" si="27"/>
        <v>361.54</v>
      </c>
      <c r="J145" s="33"/>
      <c r="K145" s="31">
        <f t="shared" si="28"/>
        <v>361.54</v>
      </c>
      <c r="L145" s="31" t="e">
        <f t="shared" si="33"/>
        <v>#DIV/0!</v>
      </c>
      <c r="M145" s="33"/>
      <c r="N145" s="32">
        <f t="shared" si="34"/>
        <v>0</v>
      </c>
      <c r="O145" s="32" t="e">
        <f t="shared" si="35"/>
        <v>#DIV/0!</v>
      </c>
      <c r="P145" s="32" t="e">
        <f t="shared" si="36"/>
        <v>#DIV/0!</v>
      </c>
      <c r="Q145" s="33"/>
      <c r="R145" s="33"/>
      <c r="S145" s="31">
        <f t="shared" si="29"/>
        <v>0</v>
      </c>
      <c r="T145" s="33"/>
      <c r="U145" s="31">
        <f t="shared" si="30"/>
        <v>0</v>
      </c>
      <c r="V145" s="31">
        <f t="shared" si="31"/>
        <v>0</v>
      </c>
      <c r="W145" s="31" t="e">
        <f t="shared" si="32"/>
        <v>#DIV/0!</v>
      </c>
    </row>
    <row r="146" spans="1:23">
      <c r="A146" s="29" t="s">
        <v>209</v>
      </c>
      <c r="B146" s="29" t="s">
        <v>296</v>
      </c>
      <c r="C146" s="30" t="s">
        <v>302</v>
      </c>
      <c r="D146" s="29" t="s">
        <v>298</v>
      </c>
      <c r="F146" s="31">
        <v>56.41</v>
      </c>
      <c r="H146" s="31">
        <f>F146+F147</f>
        <v>138.13999999999999</v>
      </c>
      <c r="I146" s="31">
        <f t="shared" si="27"/>
        <v>138.13999999999999</v>
      </c>
      <c r="J146" s="31">
        <v>122.92</v>
      </c>
      <c r="K146" s="31">
        <f t="shared" si="28"/>
        <v>15.219999999999985</v>
      </c>
      <c r="L146" s="31">
        <f t="shared" si="33"/>
        <v>59.574723926380372</v>
      </c>
      <c r="M146" s="31">
        <v>10.16</v>
      </c>
      <c r="N146" s="32">
        <f t="shared" si="34"/>
        <v>0.1016</v>
      </c>
      <c r="O146" s="32">
        <f t="shared" si="35"/>
        <v>4.9241717791411048</v>
      </c>
      <c r="P146" s="32">
        <f t="shared" si="36"/>
        <v>4.9241717791411045E-2</v>
      </c>
      <c r="Q146" s="31">
        <v>1.66</v>
      </c>
      <c r="R146" s="31">
        <v>11.44</v>
      </c>
      <c r="S146" s="31">
        <f t="shared" si="29"/>
        <v>9.7799999999999994</v>
      </c>
      <c r="T146" s="31">
        <v>6.4</v>
      </c>
      <c r="U146" s="31">
        <f t="shared" si="30"/>
        <v>4.74</v>
      </c>
      <c r="V146" s="31">
        <f t="shared" si="31"/>
        <v>5.0399999999999991</v>
      </c>
      <c r="W146" s="31">
        <f t="shared" si="32"/>
        <v>106.3291139240506</v>
      </c>
    </row>
    <row r="147" spans="1:23">
      <c r="A147" s="29" t="s">
        <v>209</v>
      </c>
      <c r="B147" s="30" t="s">
        <v>299</v>
      </c>
      <c r="C147" s="30" t="s">
        <v>302</v>
      </c>
      <c r="D147" s="29" t="s">
        <v>298</v>
      </c>
      <c r="F147" s="31">
        <v>81.73</v>
      </c>
      <c r="I147" s="31">
        <f t="shared" si="27"/>
        <v>0</v>
      </c>
      <c r="J147" s="33"/>
      <c r="K147" s="31">
        <f t="shared" si="28"/>
        <v>0</v>
      </c>
      <c r="M147" s="33"/>
      <c r="Q147" s="33"/>
      <c r="R147" s="33"/>
      <c r="S147" s="31">
        <f t="shared" si="29"/>
        <v>0</v>
      </c>
      <c r="T147" s="33"/>
      <c r="U147" s="31">
        <f t="shared" si="30"/>
        <v>0</v>
      </c>
      <c r="V147" s="31">
        <f t="shared" si="31"/>
        <v>0</v>
      </c>
      <c r="W147" s="31" t="e">
        <f t="shared" si="32"/>
        <v>#DIV/0!</v>
      </c>
    </row>
    <row r="148" spans="1:23">
      <c r="A148" s="29" t="s">
        <v>213</v>
      </c>
      <c r="B148" s="29" t="s">
        <v>296</v>
      </c>
      <c r="C148" s="30" t="s">
        <v>302</v>
      </c>
      <c r="D148" s="29" t="s">
        <v>298</v>
      </c>
      <c r="F148" s="31">
        <v>99.75</v>
      </c>
      <c r="H148" s="31">
        <f>F148+F149</f>
        <v>201.28</v>
      </c>
      <c r="I148" s="31">
        <f t="shared" si="27"/>
        <v>201.28</v>
      </c>
      <c r="J148" s="31">
        <v>169.03</v>
      </c>
      <c r="K148" s="31">
        <f t="shared" si="28"/>
        <v>32.25</v>
      </c>
      <c r="L148" s="31">
        <f>J148*(U148/S148)</f>
        <v>50.855699132111866</v>
      </c>
      <c r="M148" s="31">
        <v>10.61</v>
      </c>
      <c r="N148" s="32">
        <f>M148/100</f>
        <v>0.1061</v>
      </c>
      <c r="O148" s="32">
        <f>M148*(U148/S148)</f>
        <v>3.1922082931533269</v>
      </c>
      <c r="P148" s="32">
        <f>O148/100</f>
        <v>3.1922082931533272E-2</v>
      </c>
      <c r="Q148" s="31">
        <v>1.74</v>
      </c>
      <c r="R148" s="31">
        <v>12.11</v>
      </c>
      <c r="S148" s="31">
        <f t="shared" si="29"/>
        <v>10.37</v>
      </c>
      <c r="T148" s="31">
        <v>4.8600000000000003</v>
      </c>
      <c r="U148" s="31">
        <f t="shared" si="30"/>
        <v>3.12</v>
      </c>
      <c r="V148" s="31">
        <f t="shared" si="31"/>
        <v>7.2499999999999991</v>
      </c>
      <c r="W148" s="31">
        <f t="shared" si="32"/>
        <v>232.37179487179483</v>
      </c>
    </row>
    <row r="149" spans="1:23">
      <c r="A149" s="29" t="s">
        <v>213</v>
      </c>
      <c r="B149" s="30" t="s">
        <v>299</v>
      </c>
      <c r="C149" s="30" t="s">
        <v>302</v>
      </c>
      <c r="D149" s="29" t="s">
        <v>298</v>
      </c>
      <c r="F149" s="31">
        <v>101.53</v>
      </c>
      <c r="I149" s="31">
        <f t="shared" si="27"/>
        <v>0</v>
      </c>
      <c r="J149" s="33"/>
      <c r="K149" s="31">
        <f t="shared" si="28"/>
        <v>0</v>
      </c>
      <c r="M149" s="33"/>
      <c r="Q149" s="33"/>
      <c r="R149" s="33"/>
      <c r="S149" s="31">
        <f t="shared" si="29"/>
        <v>0</v>
      </c>
      <c r="T149" s="33"/>
      <c r="U149" s="31">
        <f t="shared" si="30"/>
        <v>0</v>
      </c>
      <c r="V149" s="31">
        <f t="shared" si="31"/>
        <v>0</v>
      </c>
      <c r="W149" s="31" t="e">
        <f t="shared" si="32"/>
        <v>#DIV/0!</v>
      </c>
    </row>
    <row r="150" spans="1:23">
      <c r="A150" s="29" t="s">
        <v>217</v>
      </c>
      <c r="B150" s="29" t="s">
        <v>296</v>
      </c>
      <c r="C150" s="30" t="s">
        <v>302</v>
      </c>
      <c r="D150" s="29" t="s">
        <v>298</v>
      </c>
      <c r="F150" s="31">
        <v>191.76</v>
      </c>
      <c r="I150" s="31">
        <f t="shared" si="27"/>
        <v>0</v>
      </c>
      <c r="J150" s="31">
        <v>248.89</v>
      </c>
      <c r="K150" s="31">
        <f t="shared" si="28"/>
        <v>-248.89</v>
      </c>
      <c r="L150" s="31">
        <f>J150*(U150/S150)</f>
        <v>66.021347368421061</v>
      </c>
      <c r="M150" s="31">
        <v>10.98</v>
      </c>
      <c r="N150" s="32">
        <f>M150/100</f>
        <v>0.10980000000000001</v>
      </c>
      <c r="O150" s="32">
        <f>M150*(U150/S150)</f>
        <v>2.9125894736842111</v>
      </c>
      <c r="P150" s="32">
        <f>O150/100</f>
        <v>2.9125894736842111E-2</v>
      </c>
      <c r="Q150" s="31">
        <v>1.9</v>
      </c>
      <c r="R150" s="31">
        <v>11.4</v>
      </c>
      <c r="S150" s="31">
        <f t="shared" si="29"/>
        <v>9.5</v>
      </c>
      <c r="T150" s="31">
        <v>4.42</v>
      </c>
      <c r="U150" s="31">
        <f t="shared" si="30"/>
        <v>2.52</v>
      </c>
      <c r="V150" s="31">
        <f t="shared" si="31"/>
        <v>6.98</v>
      </c>
      <c r="W150" s="31">
        <f t="shared" si="32"/>
        <v>276.98412698412699</v>
      </c>
    </row>
    <row r="151" spans="1:23">
      <c r="A151" s="29" t="s">
        <v>217</v>
      </c>
      <c r="B151" s="30" t="s">
        <v>299</v>
      </c>
      <c r="C151" s="30" t="s">
        <v>302</v>
      </c>
      <c r="D151" s="29" t="s">
        <v>298</v>
      </c>
      <c r="F151" s="31">
        <v>115.22</v>
      </c>
      <c r="H151" s="31">
        <f>F151+F152</f>
        <v>192.62</v>
      </c>
      <c r="I151" s="31">
        <f t="shared" si="27"/>
        <v>192.62</v>
      </c>
      <c r="J151" s="33"/>
      <c r="K151" s="31">
        <f t="shared" si="28"/>
        <v>192.62</v>
      </c>
      <c r="M151" s="33"/>
      <c r="Q151" s="33"/>
      <c r="R151" s="33"/>
      <c r="S151" s="31">
        <f t="shared" si="29"/>
        <v>0</v>
      </c>
      <c r="T151" s="33"/>
      <c r="U151" s="31">
        <f t="shared" si="30"/>
        <v>0</v>
      </c>
      <c r="V151" s="31">
        <f t="shared" si="31"/>
        <v>0</v>
      </c>
      <c r="W151" s="31" t="e">
        <f t="shared" si="32"/>
        <v>#DIV/0!</v>
      </c>
    </row>
    <row r="152" spans="1:23">
      <c r="A152" s="29" t="s">
        <v>221</v>
      </c>
      <c r="B152" s="29" t="s">
        <v>296</v>
      </c>
      <c r="C152" s="30" t="s">
        <v>302</v>
      </c>
      <c r="D152" s="29" t="s">
        <v>298</v>
      </c>
      <c r="F152" s="31">
        <v>77.400000000000006</v>
      </c>
      <c r="H152" s="31">
        <f>F152+F153</f>
        <v>143.60000000000002</v>
      </c>
      <c r="I152" s="31">
        <f t="shared" si="27"/>
        <v>143.60000000000002</v>
      </c>
      <c r="J152" s="31">
        <v>122.97</v>
      </c>
      <c r="K152" s="31">
        <f t="shared" si="28"/>
        <v>20.630000000000024</v>
      </c>
      <c r="L152" s="31">
        <f>J152*(U152/S152)</f>
        <v>36.520685358255442</v>
      </c>
      <c r="M152" s="31">
        <v>10.44</v>
      </c>
      <c r="N152" s="32">
        <f>M152/100</f>
        <v>0.10439999999999999</v>
      </c>
      <c r="O152" s="32">
        <f>M152*(U152/S152)</f>
        <v>3.1005607476635508</v>
      </c>
      <c r="P152" s="32">
        <f>O152/100</f>
        <v>3.100560747663551E-2</v>
      </c>
      <c r="Q152" s="31">
        <v>1.77</v>
      </c>
      <c r="R152" s="31">
        <v>11.4</v>
      </c>
      <c r="S152" s="31">
        <f t="shared" si="29"/>
        <v>9.6300000000000008</v>
      </c>
      <c r="T152" s="31">
        <v>4.63</v>
      </c>
      <c r="U152" s="31">
        <f t="shared" si="30"/>
        <v>2.86</v>
      </c>
      <c r="V152" s="31">
        <f t="shared" si="31"/>
        <v>6.7700000000000014</v>
      </c>
      <c r="W152" s="31">
        <f t="shared" si="32"/>
        <v>236.71328671328675</v>
      </c>
    </row>
    <row r="153" spans="1:23">
      <c r="A153" s="29" t="s">
        <v>221</v>
      </c>
      <c r="B153" s="30" t="s">
        <v>299</v>
      </c>
      <c r="C153" s="30" t="s">
        <v>302</v>
      </c>
      <c r="D153" s="29" t="s">
        <v>298</v>
      </c>
      <c r="F153" s="31">
        <v>66.2</v>
      </c>
      <c r="I153" s="31">
        <f t="shared" si="27"/>
        <v>0</v>
      </c>
      <c r="J153" s="33"/>
      <c r="K153" s="31">
        <f t="shared" si="28"/>
        <v>0</v>
      </c>
      <c r="M153" s="33"/>
      <c r="Q153" s="33"/>
      <c r="R153" s="33"/>
      <c r="S153" s="31">
        <f t="shared" si="29"/>
        <v>0</v>
      </c>
      <c r="T153" s="33"/>
      <c r="U153" s="31">
        <f t="shared" si="30"/>
        <v>0</v>
      </c>
      <c r="V153" s="31">
        <f t="shared" si="31"/>
        <v>0</v>
      </c>
      <c r="W153" s="31" t="e">
        <f t="shared" si="32"/>
        <v>#DIV/0!</v>
      </c>
    </row>
    <row r="154" spans="1:23">
      <c r="A154" s="29" t="s">
        <v>225</v>
      </c>
      <c r="B154" s="29" t="s">
        <v>296</v>
      </c>
      <c r="C154" s="30" t="s">
        <v>302</v>
      </c>
      <c r="D154" s="29" t="s">
        <v>298</v>
      </c>
      <c r="F154" s="31">
        <v>96.74</v>
      </c>
      <c r="I154" s="31">
        <f t="shared" si="27"/>
        <v>0</v>
      </c>
      <c r="J154" s="31">
        <v>177.3</v>
      </c>
      <c r="K154" s="31">
        <f t="shared" si="28"/>
        <v>-177.3</v>
      </c>
      <c r="L154" s="31">
        <f>J154*(U154/S154)</f>
        <v>62.598130841121481</v>
      </c>
      <c r="M154" s="31">
        <v>10.56</v>
      </c>
      <c r="N154" s="32">
        <f>M154/100</f>
        <v>0.1056</v>
      </c>
      <c r="O154" s="32">
        <f>M154*(U154/S154)</f>
        <v>3.7283489096573197</v>
      </c>
      <c r="P154" s="32">
        <f>O154/100</f>
        <v>3.7283489096573197E-2</v>
      </c>
      <c r="Q154" s="31">
        <v>1.86</v>
      </c>
      <c r="R154" s="31">
        <v>11.49</v>
      </c>
      <c r="S154" s="31">
        <f t="shared" si="29"/>
        <v>9.6300000000000008</v>
      </c>
      <c r="T154" s="31">
        <v>5.26</v>
      </c>
      <c r="U154" s="31">
        <f t="shared" si="30"/>
        <v>3.3999999999999995</v>
      </c>
      <c r="V154" s="31">
        <f t="shared" si="31"/>
        <v>6.2300000000000013</v>
      </c>
      <c r="W154" s="31">
        <f t="shared" si="32"/>
        <v>183.23529411764713</v>
      </c>
    </row>
    <row r="155" spans="1:23">
      <c r="A155" s="29" t="s">
        <v>225</v>
      </c>
      <c r="B155" s="30" t="s">
        <v>299</v>
      </c>
      <c r="C155" s="30" t="s">
        <v>302</v>
      </c>
      <c r="D155" s="29" t="s">
        <v>298</v>
      </c>
      <c r="F155" s="31">
        <v>99.15</v>
      </c>
      <c r="H155" s="31">
        <f>F155+F156</f>
        <v>181.15</v>
      </c>
      <c r="I155" s="31">
        <f t="shared" si="27"/>
        <v>181.15</v>
      </c>
      <c r="J155" s="33"/>
      <c r="K155" s="31">
        <f t="shared" si="28"/>
        <v>181.15</v>
      </c>
      <c r="M155" s="33"/>
      <c r="Q155" s="33"/>
      <c r="R155" s="33"/>
      <c r="S155" s="31">
        <f t="shared" si="29"/>
        <v>0</v>
      </c>
      <c r="T155" s="33"/>
      <c r="U155" s="31">
        <f t="shared" si="30"/>
        <v>0</v>
      </c>
      <c r="V155" s="31">
        <f t="shared" si="31"/>
        <v>0</v>
      </c>
      <c r="W155" s="31" t="e">
        <f t="shared" si="32"/>
        <v>#DIV/0!</v>
      </c>
    </row>
    <row r="156" spans="1:23">
      <c r="A156" s="29" t="s">
        <v>229</v>
      </c>
      <c r="B156" s="29" t="s">
        <v>296</v>
      </c>
      <c r="C156" s="30" t="s">
        <v>302</v>
      </c>
      <c r="D156" s="29" t="s">
        <v>298</v>
      </c>
      <c r="F156" s="31">
        <v>82</v>
      </c>
      <c r="H156" s="31">
        <f>F156+F157</f>
        <v>181.17000000000002</v>
      </c>
      <c r="I156" s="31">
        <f t="shared" si="27"/>
        <v>181.17000000000002</v>
      </c>
      <c r="J156" s="31">
        <v>155.35</v>
      </c>
      <c r="K156" s="31">
        <f t="shared" si="28"/>
        <v>25.820000000000022</v>
      </c>
      <c r="L156" s="31">
        <f>J156*(U156/S156)</f>
        <v>48.891031149301824</v>
      </c>
      <c r="M156" s="31">
        <v>10.41</v>
      </c>
      <c r="N156" s="32">
        <f>M156/100</f>
        <v>0.1041</v>
      </c>
      <c r="O156" s="32">
        <f>M156*(U156/S156)</f>
        <v>3.2761868958109561</v>
      </c>
      <c r="P156" s="32">
        <f>O156/100</f>
        <v>3.2761868958109563E-2</v>
      </c>
      <c r="Q156" s="31">
        <v>1.94</v>
      </c>
      <c r="R156" s="31">
        <v>11.25</v>
      </c>
      <c r="S156" s="31">
        <f t="shared" si="29"/>
        <v>9.31</v>
      </c>
      <c r="T156" s="31">
        <v>4.87</v>
      </c>
      <c r="U156" s="31">
        <f t="shared" si="30"/>
        <v>2.93</v>
      </c>
      <c r="V156" s="31">
        <f t="shared" si="31"/>
        <v>6.3800000000000008</v>
      </c>
      <c r="W156" s="31">
        <f t="shared" si="32"/>
        <v>217.74744027303754</v>
      </c>
    </row>
    <row r="157" spans="1:23">
      <c r="A157" s="29" t="s">
        <v>229</v>
      </c>
      <c r="B157" s="30" t="s">
        <v>299</v>
      </c>
      <c r="C157" s="30" t="s">
        <v>302</v>
      </c>
      <c r="D157" s="29" t="s">
        <v>298</v>
      </c>
      <c r="F157" s="31">
        <v>99.17</v>
      </c>
      <c r="I157" s="31">
        <f t="shared" si="27"/>
        <v>0</v>
      </c>
      <c r="J157" s="33"/>
      <c r="K157" s="31">
        <f t="shared" si="28"/>
        <v>0</v>
      </c>
      <c r="M157" s="33"/>
      <c r="Q157" s="33"/>
      <c r="R157" s="33"/>
      <c r="S157" s="31">
        <f t="shared" si="29"/>
        <v>0</v>
      </c>
      <c r="T157" s="33"/>
      <c r="U157" s="31">
        <f t="shared" si="30"/>
        <v>0</v>
      </c>
      <c r="V157" s="31">
        <f t="shared" si="31"/>
        <v>0</v>
      </c>
      <c r="W157" s="31" t="e">
        <f t="shared" si="32"/>
        <v>#DIV/0!</v>
      </c>
    </row>
    <row r="158" spans="1:23">
      <c r="A158" s="29" t="s">
        <v>303</v>
      </c>
      <c r="B158" s="29" t="s">
        <v>296</v>
      </c>
      <c r="C158" s="30" t="s">
        <v>302</v>
      </c>
      <c r="D158" s="29" t="s">
        <v>298</v>
      </c>
      <c r="F158" s="31">
        <v>115.26</v>
      </c>
      <c r="H158" s="31">
        <f>F158+F159</f>
        <v>218.02</v>
      </c>
      <c r="I158" s="31">
        <f t="shared" si="27"/>
        <v>218.02</v>
      </c>
      <c r="J158" s="31">
        <v>155.75</v>
      </c>
      <c r="K158" s="31">
        <f t="shared" si="28"/>
        <v>62.27000000000001</v>
      </c>
      <c r="L158" s="31">
        <f>J158*(U158/S158)</f>
        <v>54.160902977905856</v>
      </c>
      <c r="M158" s="31">
        <v>10.06</v>
      </c>
      <c r="N158" s="32">
        <f>M158/100</f>
        <v>0.10060000000000001</v>
      </c>
      <c r="O158" s="32">
        <f>M158*(U158/S158)</f>
        <v>3.498290105667627</v>
      </c>
      <c r="P158" s="32">
        <f>O158/100</f>
        <v>3.4982901056676272E-2</v>
      </c>
      <c r="Q158" s="31">
        <v>1.69</v>
      </c>
      <c r="R158" s="31">
        <v>12.1</v>
      </c>
      <c r="S158" s="31">
        <f t="shared" si="29"/>
        <v>10.41</v>
      </c>
      <c r="T158" s="31">
        <v>5.31</v>
      </c>
      <c r="U158" s="31">
        <f t="shared" si="30"/>
        <v>3.6199999999999997</v>
      </c>
      <c r="V158" s="31">
        <f t="shared" si="31"/>
        <v>6.7900000000000009</v>
      </c>
      <c r="W158" s="31">
        <f t="shared" si="32"/>
        <v>187.56906077348071</v>
      </c>
    </row>
    <row r="159" spans="1:23">
      <c r="A159" s="29" t="s">
        <v>303</v>
      </c>
      <c r="B159" s="30" t="s">
        <v>299</v>
      </c>
      <c r="C159" s="30" t="s">
        <v>302</v>
      </c>
      <c r="D159" s="29" t="s">
        <v>298</v>
      </c>
      <c r="F159" s="31">
        <v>102.76</v>
      </c>
      <c r="I159" s="31">
        <f t="shared" si="27"/>
        <v>0</v>
      </c>
      <c r="J159" s="33"/>
      <c r="K159" s="31">
        <f t="shared" si="28"/>
        <v>0</v>
      </c>
      <c r="M159" s="33"/>
      <c r="Q159" s="33"/>
      <c r="R159" s="33"/>
      <c r="S159" s="31">
        <f t="shared" si="29"/>
        <v>0</v>
      </c>
      <c r="T159" s="33"/>
      <c r="U159" s="31">
        <f t="shared" si="30"/>
        <v>0</v>
      </c>
      <c r="V159" s="31">
        <f t="shared" si="31"/>
        <v>0</v>
      </c>
      <c r="W159" s="31" t="e">
        <f t="shared" si="32"/>
        <v>#DIV/0!</v>
      </c>
    </row>
    <row r="160" spans="1:23">
      <c r="A160" s="29" t="s">
        <v>237</v>
      </c>
      <c r="B160" s="29" t="s">
        <v>296</v>
      </c>
      <c r="C160" s="30" t="s">
        <v>302</v>
      </c>
      <c r="D160" s="29" t="s">
        <v>298</v>
      </c>
      <c r="F160" s="31">
        <v>197.76</v>
      </c>
      <c r="H160" s="31">
        <f>F160+F161</f>
        <v>333.09000000000003</v>
      </c>
      <c r="I160" s="31">
        <f t="shared" si="27"/>
        <v>333.09000000000003</v>
      </c>
      <c r="J160" s="31">
        <v>233.43</v>
      </c>
      <c r="K160" s="31">
        <f t="shared" si="28"/>
        <v>99.660000000000025</v>
      </c>
      <c r="L160" s="31">
        <f>J160*(U160/S160)</f>
        <v>77.726958377801495</v>
      </c>
      <c r="M160" s="31">
        <v>10.3</v>
      </c>
      <c r="N160" s="32">
        <f>M160/100</f>
        <v>0.10300000000000001</v>
      </c>
      <c r="O160" s="32">
        <f>M160*(U160/S160)</f>
        <v>3.4296691568836715</v>
      </c>
      <c r="P160" s="32">
        <f>O160/100</f>
        <v>3.4296691568836718E-2</v>
      </c>
      <c r="Q160" s="31">
        <v>1.71</v>
      </c>
      <c r="R160" s="31">
        <v>11.08</v>
      </c>
      <c r="S160" s="31">
        <f t="shared" si="29"/>
        <v>9.370000000000001</v>
      </c>
      <c r="T160" s="31">
        <v>4.83</v>
      </c>
      <c r="U160" s="31">
        <f t="shared" si="30"/>
        <v>3.12</v>
      </c>
      <c r="V160" s="31">
        <f t="shared" si="31"/>
        <v>6.2500000000000009</v>
      </c>
      <c r="W160" s="31">
        <f t="shared" si="32"/>
        <v>200.32051282051287</v>
      </c>
    </row>
    <row r="161" spans="1:23">
      <c r="A161" s="29" t="s">
        <v>237</v>
      </c>
      <c r="B161" s="30" t="s">
        <v>299</v>
      </c>
      <c r="C161" s="30" t="s">
        <v>302</v>
      </c>
      <c r="D161" s="29" t="s">
        <v>298</v>
      </c>
      <c r="F161" s="31">
        <v>135.33000000000001</v>
      </c>
      <c r="I161" s="31">
        <f t="shared" si="27"/>
        <v>0</v>
      </c>
      <c r="J161" s="33"/>
      <c r="K161" s="31">
        <f t="shared" si="28"/>
        <v>0</v>
      </c>
      <c r="M161" s="33"/>
      <c r="Q161" s="33"/>
      <c r="R161" s="33"/>
      <c r="S161" s="31">
        <f t="shared" si="29"/>
        <v>0</v>
      </c>
      <c r="T161" s="33"/>
      <c r="U161" s="31">
        <f t="shared" si="30"/>
        <v>0</v>
      </c>
      <c r="V161" s="31">
        <f t="shared" si="31"/>
        <v>0</v>
      </c>
      <c r="W161" s="31" t="e">
        <f t="shared" si="32"/>
        <v>#DIV/0!</v>
      </c>
    </row>
    <row r="162" spans="1:23">
      <c r="A162" s="29" t="s">
        <v>241</v>
      </c>
      <c r="B162" s="29" t="s">
        <v>296</v>
      </c>
      <c r="C162" s="30" t="s">
        <v>302</v>
      </c>
      <c r="D162" s="29" t="s">
        <v>298</v>
      </c>
      <c r="F162" s="31">
        <v>70.14</v>
      </c>
      <c r="H162" s="31">
        <f>F162+F163</f>
        <v>184.7</v>
      </c>
      <c r="I162" s="31">
        <f t="shared" si="27"/>
        <v>184.7</v>
      </c>
      <c r="J162" s="31">
        <v>130.22999999999999</v>
      </c>
      <c r="K162" s="31">
        <f t="shared" si="28"/>
        <v>54.47</v>
      </c>
      <c r="L162" s="31">
        <f>J162*(U162/S162)</f>
        <v>67.411433447098972</v>
      </c>
      <c r="M162" s="31">
        <v>10.11</v>
      </c>
      <c r="N162" s="32">
        <f>M162/100</f>
        <v>0.1011</v>
      </c>
      <c r="O162" s="32">
        <f>M162*(U162/S162)</f>
        <v>5.2332764505119451</v>
      </c>
      <c r="P162" s="32">
        <f>O162/100</f>
        <v>5.233276450511945E-2</v>
      </c>
      <c r="Q162" s="31">
        <v>1.85</v>
      </c>
      <c r="R162" s="31">
        <v>10.64</v>
      </c>
      <c r="S162" s="31">
        <f t="shared" si="29"/>
        <v>8.7900000000000009</v>
      </c>
      <c r="T162" s="31">
        <v>6.4</v>
      </c>
      <c r="U162" s="31">
        <f t="shared" si="30"/>
        <v>4.5500000000000007</v>
      </c>
      <c r="V162" s="31">
        <f t="shared" si="31"/>
        <v>4.24</v>
      </c>
      <c r="W162" s="31">
        <f t="shared" si="32"/>
        <v>93.186813186813183</v>
      </c>
    </row>
    <row r="163" spans="1:23">
      <c r="A163" s="29" t="s">
        <v>241</v>
      </c>
      <c r="B163" s="30" t="s">
        <v>299</v>
      </c>
      <c r="C163" s="30" t="s">
        <v>302</v>
      </c>
      <c r="D163" s="29" t="s">
        <v>298</v>
      </c>
      <c r="F163" s="31">
        <v>114.56</v>
      </c>
      <c r="I163" s="31">
        <f t="shared" si="27"/>
        <v>0</v>
      </c>
      <c r="J163" s="33"/>
      <c r="K163" s="31">
        <f t="shared" si="28"/>
        <v>0</v>
      </c>
      <c r="M163" s="33"/>
      <c r="Q163" s="33"/>
      <c r="R163" s="33"/>
      <c r="S163" s="31">
        <f t="shared" si="29"/>
        <v>0</v>
      </c>
      <c r="T163" s="33"/>
      <c r="U163" s="31">
        <f t="shared" si="30"/>
        <v>0</v>
      </c>
      <c r="V163" s="31">
        <f t="shared" si="31"/>
        <v>0</v>
      </c>
      <c r="W163" s="31" t="e">
        <f t="shared" si="32"/>
        <v>#DIV/0!</v>
      </c>
    </row>
    <row r="164" spans="1:23">
      <c r="A164" s="29" t="s">
        <v>245</v>
      </c>
      <c r="B164" s="29" t="s">
        <v>296</v>
      </c>
      <c r="C164" s="30" t="s">
        <v>302</v>
      </c>
      <c r="D164" s="29" t="s">
        <v>298</v>
      </c>
      <c r="F164" s="31">
        <v>82.37</v>
      </c>
      <c r="H164" s="31">
        <f>F164+F165</f>
        <v>272.43</v>
      </c>
      <c r="I164" s="31">
        <f t="shared" si="27"/>
        <v>272.43</v>
      </c>
      <c r="J164" s="31">
        <v>192.63</v>
      </c>
      <c r="K164" s="31">
        <f t="shared" si="28"/>
        <v>79.800000000000011</v>
      </c>
      <c r="L164" s="31">
        <f>J164*(U164/S164)</f>
        <v>66.778400000000005</v>
      </c>
      <c r="M164" s="31">
        <v>10.119999999999999</v>
      </c>
      <c r="N164" s="32">
        <f>M164/100</f>
        <v>0.1012</v>
      </c>
      <c r="O164" s="32">
        <f>M164*(U164/S164)</f>
        <v>3.5082666666666666</v>
      </c>
      <c r="P164" s="32">
        <f>O164/100</f>
        <v>3.5082666666666665E-2</v>
      </c>
      <c r="Q164" s="31">
        <v>1.74</v>
      </c>
      <c r="R164" s="31">
        <v>11.49</v>
      </c>
      <c r="S164" s="31">
        <f t="shared" si="29"/>
        <v>9.75</v>
      </c>
      <c r="T164" s="31">
        <v>5.12</v>
      </c>
      <c r="U164" s="31">
        <f t="shared" si="30"/>
        <v>3.38</v>
      </c>
      <c r="V164" s="31">
        <f t="shared" si="31"/>
        <v>6.37</v>
      </c>
      <c r="W164" s="31">
        <f t="shared" si="32"/>
        <v>188.46153846153848</v>
      </c>
    </row>
    <row r="165" spans="1:23">
      <c r="A165" s="29" t="s">
        <v>245</v>
      </c>
      <c r="B165" s="30" t="s">
        <v>299</v>
      </c>
      <c r="C165" s="30" t="s">
        <v>302</v>
      </c>
      <c r="D165" s="29" t="s">
        <v>298</v>
      </c>
      <c r="F165" s="31">
        <v>190.06</v>
      </c>
      <c r="I165" s="31">
        <f t="shared" si="27"/>
        <v>0</v>
      </c>
      <c r="J165" s="33"/>
      <c r="K165" s="31">
        <f t="shared" si="28"/>
        <v>0</v>
      </c>
      <c r="M165" s="33"/>
      <c r="Q165" s="33"/>
      <c r="R165" s="33"/>
      <c r="S165" s="31">
        <f t="shared" si="29"/>
        <v>0</v>
      </c>
      <c r="T165" s="33"/>
      <c r="U165" s="31">
        <f t="shared" si="30"/>
        <v>0</v>
      </c>
      <c r="V165" s="31">
        <f t="shared" si="31"/>
        <v>0</v>
      </c>
      <c r="W165" s="31" t="e">
        <f t="shared" si="32"/>
        <v>#DIV/0!</v>
      </c>
    </row>
    <row r="166" spans="1:23">
      <c r="A166" s="29" t="s">
        <v>249</v>
      </c>
      <c r="B166" s="29" t="s">
        <v>296</v>
      </c>
      <c r="C166" s="30" t="s">
        <v>302</v>
      </c>
      <c r="D166" s="29" t="s">
        <v>298</v>
      </c>
      <c r="F166" s="31">
        <v>111.71</v>
      </c>
      <c r="H166" s="31">
        <f>F166+F167</f>
        <v>190.98</v>
      </c>
      <c r="I166" s="31">
        <f t="shared" si="27"/>
        <v>190.98</v>
      </c>
      <c r="J166" s="31">
        <v>146.37</v>
      </c>
      <c r="K166" s="31">
        <f t="shared" si="28"/>
        <v>44.609999999999985</v>
      </c>
      <c r="L166" s="31">
        <f>J166*(U166/S166)</f>
        <v>44.900585267406662</v>
      </c>
      <c r="M166" s="31">
        <v>10.210000000000001</v>
      </c>
      <c r="N166" s="32">
        <f>M166/100</f>
        <v>0.10210000000000001</v>
      </c>
      <c r="O166" s="32">
        <f>M166*(U166/S166)</f>
        <v>3.1320282542885973</v>
      </c>
      <c r="P166" s="32">
        <f>O166/100</f>
        <v>3.132028254288597E-2</v>
      </c>
      <c r="Q166" s="31">
        <v>1.8</v>
      </c>
      <c r="R166" s="31">
        <v>11.71</v>
      </c>
      <c r="S166" s="31">
        <f t="shared" si="29"/>
        <v>9.91</v>
      </c>
      <c r="T166" s="31">
        <v>4.84</v>
      </c>
      <c r="U166" s="31">
        <f t="shared" si="30"/>
        <v>3.04</v>
      </c>
      <c r="V166" s="31">
        <f t="shared" si="31"/>
        <v>6.87</v>
      </c>
      <c r="W166" s="31">
        <f t="shared" si="32"/>
        <v>225.98684210526315</v>
      </c>
    </row>
    <row r="167" spans="1:23">
      <c r="A167" s="29" t="s">
        <v>249</v>
      </c>
      <c r="B167" s="30" t="s">
        <v>299</v>
      </c>
      <c r="C167" s="30" t="s">
        <v>302</v>
      </c>
      <c r="D167" s="29" t="s">
        <v>298</v>
      </c>
      <c r="F167" s="31">
        <v>79.27</v>
      </c>
      <c r="I167" s="31">
        <f t="shared" si="27"/>
        <v>0</v>
      </c>
      <c r="J167" s="33"/>
      <c r="K167" s="31">
        <f t="shared" si="28"/>
        <v>0</v>
      </c>
      <c r="M167" s="33"/>
      <c r="Q167" s="33"/>
      <c r="R167" s="33"/>
      <c r="S167" s="31">
        <f t="shared" si="29"/>
        <v>0</v>
      </c>
      <c r="T167" s="33"/>
      <c r="U167" s="31">
        <f t="shared" si="30"/>
        <v>0</v>
      </c>
      <c r="V167" s="31">
        <f t="shared" si="31"/>
        <v>0</v>
      </c>
      <c r="W167" s="31" t="e">
        <f t="shared" si="32"/>
        <v>#DIV/0!</v>
      </c>
    </row>
    <row r="168" spans="1:23">
      <c r="A168" s="29" t="s">
        <v>253</v>
      </c>
      <c r="B168" s="29" t="s">
        <v>296</v>
      </c>
      <c r="C168" s="30" t="s">
        <v>302</v>
      </c>
      <c r="D168" s="29" t="s">
        <v>298</v>
      </c>
      <c r="F168" s="31">
        <v>107.37</v>
      </c>
      <c r="H168" s="31">
        <f>F168+F169</f>
        <v>168.9</v>
      </c>
      <c r="I168" s="31">
        <f t="shared" si="27"/>
        <v>168.9</v>
      </c>
      <c r="J168" s="31">
        <v>134.65</v>
      </c>
      <c r="K168" s="31">
        <f t="shared" si="28"/>
        <v>34.25</v>
      </c>
      <c r="L168" s="31">
        <f>J168*(U168/S168)</f>
        <v>68.614750957854412</v>
      </c>
      <c r="M168" s="31">
        <v>10.27</v>
      </c>
      <c r="N168" s="32">
        <f>M168/100</f>
        <v>0.1027</v>
      </c>
      <c r="O168" s="32">
        <f>M168*(U168/S168)</f>
        <v>5.2333716475095784</v>
      </c>
      <c r="P168" s="32">
        <f>O168/100</f>
        <v>5.2333716475095785E-2</v>
      </c>
      <c r="Q168" s="31">
        <v>1.83</v>
      </c>
      <c r="R168" s="31">
        <v>9.66</v>
      </c>
      <c r="S168" s="31">
        <f t="shared" si="29"/>
        <v>7.83</v>
      </c>
      <c r="T168" s="31">
        <v>5.82</v>
      </c>
      <c r="U168" s="31">
        <f t="shared" si="30"/>
        <v>3.99</v>
      </c>
      <c r="V168" s="31">
        <f t="shared" si="31"/>
        <v>3.84</v>
      </c>
      <c r="W168" s="31">
        <f t="shared" si="32"/>
        <v>96.240601503759393</v>
      </c>
    </row>
    <row r="169" spans="1:23">
      <c r="A169" s="29" t="s">
        <v>253</v>
      </c>
      <c r="B169" s="30" t="s">
        <v>299</v>
      </c>
      <c r="C169" s="30" t="s">
        <v>302</v>
      </c>
      <c r="D169" s="29" t="s">
        <v>298</v>
      </c>
      <c r="F169" s="31">
        <v>61.53</v>
      </c>
      <c r="I169" s="31">
        <f t="shared" si="27"/>
        <v>0</v>
      </c>
      <c r="J169" s="33"/>
      <c r="K169" s="31">
        <f t="shared" si="28"/>
        <v>0</v>
      </c>
      <c r="M169" s="33"/>
      <c r="Q169" s="33"/>
      <c r="R169" s="33"/>
      <c r="S169" s="31">
        <f t="shared" si="29"/>
        <v>0</v>
      </c>
      <c r="T169" s="33"/>
      <c r="U169" s="31">
        <f t="shared" si="30"/>
        <v>0</v>
      </c>
      <c r="V169" s="31">
        <f t="shared" si="31"/>
        <v>0</v>
      </c>
      <c r="W169" s="31" t="e">
        <f t="shared" si="32"/>
        <v>#DIV/0!</v>
      </c>
    </row>
    <row r="170" spans="1:23">
      <c r="A170" s="29" t="s">
        <v>17</v>
      </c>
      <c r="B170" s="29" t="s">
        <v>296</v>
      </c>
      <c r="C170" s="30" t="s">
        <v>302</v>
      </c>
      <c r="D170" s="29" t="s">
        <v>298</v>
      </c>
      <c r="F170" s="31">
        <v>130.11000000000001</v>
      </c>
      <c r="H170" s="31">
        <f>F170+F171</f>
        <v>197.74</v>
      </c>
      <c r="I170" s="31">
        <f t="shared" si="27"/>
        <v>197.74</v>
      </c>
      <c r="J170" s="31">
        <v>176.24</v>
      </c>
      <c r="K170" s="31">
        <f t="shared" si="28"/>
        <v>21.5</v>
      </c>
      <c r="L170" s="31">
        <f>J170*(U170/S170)</f>
        <v>52.872000000000014</v>
      </c>
      <c r="M170" s="31">
        <v>11.7</v>
      </c>
      <c r="N170" s="32">
        <f>M170/100</f>
        <v>0.11699999999999999</v>
      </c>
      <c r="O170" s="32">
        <f>M170*(U170/S170)</f>
        <v>3.5100000000000002</v>
      </c>
      <c r="P170" s="32">
        <f>O170/100</f>
        <v>3.5099999999999999E-2</v>
      </c>
      <c r="Q170" s="31">
        <v>1.65</v>
      </c>
      <c r="R170" s="31">
        <v>11.85</v>
      </c>
      <c r="S170" s="31">
        <f t="shared" si="29"/>
        <v>10.199999999999999</v>
      </c>
      <c r="T170" s="31">
        <v>4.71</v>
      </c>
      <c r="U170" s="31">
        <f t="shared" si="30"/>
        <v>3.06</v>
      </c>
      <c r="V170" s="31">
        <f t="shared" si="31"/>
        <v>7.1399999999999988</v>
      </c>
      <c r="W170" s="31">
        <f t="shared" si="32"/>
        <v>233.33333333333331</v>
      </c>
    </row>
    <row r="171" spans="1:23">
      <c r="A171" s="29" t="s">
        <v>17</v>
      </c>
      <c r="B171" s="30" t="s">
        <v>299</v>
      </c>
      <c r="C171" s="30" t="s">
        <v>302</v>
      </c>
      <c r="D171" s="29" t="s">
        <v>298</v>
      </c>
      <c r="F171" s="31">
        <v>67.63</v>
      </c>
      <c r="I171" s="31">
        <f t="shared" si="27"/>
        <v>0</v>
      </c>
      <c r="J171" s="33"/>
      <c r="K171" s="31">
        <f t="shared" si="28"/>
        <v>0</v>
      </c>
      <c r="M171" s="33"/>
      <c r="Q171" s="33"/>
      <c r="R171" s="33"/>
      <c r="S171" s="31">
        <f t="shared" si="29"/>
        <v>0</v>
      </c>
      <c r="T171" s="33"/>
      <c r="U171" s="31">
        <f t="shared" si="30"/>
        <v>0</v>
      </c>
      <c r="V171" s="31">
        <f t="shared" si="31"/>
        <v>0</v>
      </c>
      <c r="W171" s="31" t="e">
        <f t="shared" si="32"/>
        <v>#DIV/0!</v>
      </c>
    </row>
    <row r="172" spans="1:23">
      <c r="A172" s="29" t="s">
        <v>20</v>
      </c>
      <c r="B172" s="29" t="s">
        <v>296</v>
      </c>
      <c r="C172" s="30" t="s">
        <v>302</v>
      </c>
      <c r="D172" s="29" t="s">
        <v>298</v>
      </c>
      <c r="F172" s="31">
        <v>185.87</v>
      </c>
      <c r="H172" s="31">
        <f>F172+F173</f>
        <v>339.78</v>
      </c>
      <c r="I172" s="31">
        <f t="shared" si="27"/>
        <v>339.78</v>
      </c>
      <c r="J172" s="31">
        <v>287.19</v>
      </c>
      <c r="K172" s="31">
        <f t="shared" si="28"/>
        <v>52.589999999999975</v>
      </c>
      <c r="L172" s="31">
        <f>J172*(U172/S172)</f>
        <v>93.272961500493565</v>
      </c>
      <c r="M172" s="31">
        <v>10.42</v>
      </c>
      <c r="N172" s="32">
        <f>M172/100</f>
        <v>0.1042</v>
      </c>
      <c r="O172" s="32">
        <f>M172*(U172/S172)</f>
        <v>3.3841855873642639</v>
      </c>
      <c r="P172" s="32">
        <f>O172/100</f>
        <v>3.3841855873642641E-2</v>
      </c>
      <c r="Q172" s="31">
        <v>1.85</v>
      </c>
      <c r="R172" s="31">
        <v>11.98</v>
      </c>
      <c r="S172" s="31">
        <f t="shared" si="29"/>
        <v>10.130000000000001</v>
      </c>
      <c r="T172" s="31">
        <v>5.14</v>
      </c>
      <c r="U172" s="31">
        <f t="shared" si="30"/>
        <v>3.2899999999999996</v>
      </c>
      <c r="V172" s="31">
        <f t="shared" si="31"/>
        <v>6.8400000000000016</v>
      </c>
      <c r="W172" s="31">
        <f t="shared" si="32"/>
        <v>207.90273556231011</v>
      </c>
    </row>
    <row r="173" spans="1:23">
      <c r="A173" s="29" t="s">
        <v>20</v>
      </c>
      <c r="B173" s="30" t="s">
        <v>299</v>
      </c>
      <c r="C173" s="30" t="s">
        <v>302</v>
      </c>
      <c r="D173" s="29" t="s">
        <v>298</v>
      </c>
      <c r="F173" s="31">
        <v>153.91</v>
      </c>
      <c r="I173" s="31">
        <f t="shared" si="27"/>
        <v>0</v>
      </c>
      <c r="J173" s="33"/>
      <c r="K173" s="31">
        <f t="shared" si="28"/>
        <v>0</v>
      </c>
      <c r="M173" s="33"/>
      <c r="Q173" s="33"/>
      <c r="R173" s="33"/>
      <c r="S173" s="31">
        <f t="shared" si="29"/>
        <v>0</v>
      </c>
      <c r="T173" s="33"/>
      <c r="U173" s="31">
        <f t="shared" si="30"/>
        <v>0</v>
      </c>
      <c r="V173" s="31">
        <f t="shared" si="31"/>
        <v>0</v>
      </c>
      <c r="W173" s="31" t="e">
        <f t="shared" si="32"/>
        <v>#DIV/0!</v>
      </c>
    </row>
    <row r="174" spans="1:23">
      <c r="A174" s="29" t="s">
        <v>23</v>
      </c>
      <c r="B174" s="29" t="s">
        <v>296</v>
      </c>
      <c r="C174" s="30" t="s">
        <v>302</v>
      </c>
      <c r="D174" s="29" t="s">
        <v>298</v>
      </c>
      <c r="F174" s="31">
        <v>119.31</v>
      </c>
      <c r="H174" s="31">
        <f>F174+F175</f>
        <v>218.48000000000002</v>
      </c>
      <c r="I174" s="31">
        <f t="shared" si="27"/>
        <v>218.48000000000002</v>
      </c>
      <c r="J174" s="31">
        <v>172.48</v>
      </c>
      <c r="K174" s="31">
        <f t="shared" si="28"/>
        <v>46.000000000000028</v>
      </c>
      <c r="L174" s="31">
        <f>J174*(U174/S174)</f>
        <v>61.965690890481063</v>
      </c>
      <c r="M174" s="31">
        <v>10.08</v>
      </c>
      <c r="N174" s="32">
        <f>M174/100</f>
        <v>0.1008</v>
      </c>
      <c r="O174" s="32">
        <f>M174*(U174/S174)</f>
        <v>3.6213715455475946</v>
      </c>
      <c r="P174" s="32">
        <f>O174/100</f>
        <v>3.6213715455475942E-2</v>
      </c>
      <c r="Q174" s="31">
        <v>1.83</v>
      </c>
      <c r="R174" s="31">
        <v>11.6</v>
      </c>
      <c r="S174" s="31">
        <f t="shared" si="29"/>
        <v>9.77</v>
      </c>
      <c r="T174" s="31">
        <v>5.34</v>
      </c>
      <c r="U174" s="31">
        <f t="shared" si="30"/>
        <v>3.51</v>
      </c>
      <c r="V174" s="31">
        <f t="shared" si="31"/>
        <v>6.26</v>
      </c>
      <c r="W174" s="31">
        <f t="shared" si="32"/>
        <v>178.34757834757835</v>
      </c>
    </row>
    <row r="175" spans="1:23">
      <c r="A175" s="29" t="s">
        <v>23</v>
      </c>
      <c r="B175" s="30" t="s">
        <v>299</v>
      </c>
      <c r="C175" s="30" t="s">
        <v>302</v>
      </c>
      <c r="D175" s="29" t="s">
        <v>298</v>
      </c>
      <c r="F175" s="31">
        <v>99.17</v>
      </c>
      <c r="I175" s="31">
        <f t="shared" si="27"/>
        <v>0</v>
      </c>
      <c r="J175" s="33"/>
      <c r="K175" s="31">
        <f t="shared" si="28"/>
        <v>0</v>
      </c>
      <c r="M175" s="33"/>
      <c r="Q175" s="33"/>
      <c r="R175" s="33"/>
      <c r="S175" s="31">
        <f t="shared" si="29"/>
        <v>0</v>
      </c>
      <c r="T175" s="33"/>
      <c r="U175" s="31">
        <f t="shared" si="30"/>
        <v>0</v>
      </c>
      <c r="V175" s="31">
        <f t="shared" si="31"/>
        <v>0</v>
      </c>
      <c r="W175" s="31" t="e">
        <f t="shared" si="32"/>
        <v>#DIV/0!</v>
      </c>
    </row>
    <row r="176" spans="1:23">
      <c r="A176" s="29" t="s">
        <v>26</v>
      </c>
      <c r="B176" s="29" t="s">
        <v>296</v>
      </c>
      <c r="C176" s="30" t="s">
        <v>302</v>
      </c>
      <c r="D176" s="29" t="s">
        <v>298</v>
      </c>
      <c r="F176" s="31">
        <v>140.35</v>
      </c>
      <c r="H176" s="31">
        <f>F176+F177</f>
        <v>307.82</v>
      </c>
      <c r="I176" s="31">
        <f t="shared" si="27"/>
        <v>307.82</v>
      </c>
      <c r="J176" s="31">
        <v>269.06</v>
      </c>
      <c r="K176" s="31">
        <f t="shared" si="28"/>
        <v>38.759999999999991</v>
      </c>
      <c r="L176" s="31">
        <f>J176*(U176/S176)</f>
        <v>101.6448888888889</v>
      </c>
      <c r="M176" s="31">
        <v>10.3</v>
      </c>
      <c r="N176" s="32">
        <f>M176/100</f>
        <v>0.10300000000000001</v>
      </c>
      <c r="O176" s="32">
        <f>M176*(U176/S176)</f>
        <v>3.8911111111111119</v>
      </c>
      <c r="P176" s="32">
        <f>O176/100</f>
        <v>3.8911111111111119E-2</v>
      </c>
      <c r="Q176" s="31">
        <v>1.76</v>
      </c>
      <c r="R176" s="31">
        <v>12.11</v>
      </c>
      <c r="S176" s="31">
        <f t="shared" si="29"/>
        <v>10.35</v>
      </c>
      <c r="T176" s="31">
        <v>5.67</v>
      </c>
      <c r="U176" s="31">
        <f t="shared" si="30"/>
        <v>3.91</v>
      </c>
      <c r="V176" s="31">
        <f t="shared" si="31"/>
        <v>6.4399999999999995</v>
      </c>
      <c r="W176" s="31">
        <f t="shared" si="32"/>
        <v>164.70588235294116</v>
      </c>
    </row>
    <row r="177" spans="1:23">
      <c r="A177" s="29" t="s">
        <v>26</v>
      </c>
      <c r="B177" s="30" t="s">
        <v>299</v>
      </c>
      <c r="C177" s="30" t="s">
        <v>302</v>
      </c>
      <c r="D177" s="29" t="s">
        <v>298</v>
      </c>
      <c r="F177" s="31">
        <v>167.47</v>
      </c>
      <c r="I177" s="31">
        <f t="shared" si="27"/>
        <v>0</v>
      </c>
      <c r="J177" s="33"/>
      <c r="K177" s="31">
        <f t="shared" si="28"/>
        <v>0</v>
      </c>
      <c r="M177" s="33"/>
      <c r="Q177" s="33"/>
      <c r="R177" s="33"/>
      <c r="S177" s="31">
        <f t="shared" si="29"/>
        <v>0</v>
      </c>
      <c r="T177" s="33"/>
      <c r="U177" s="31">
        <f t="shared" si="30"/>
        <v>0</v>
      </c>
      <c r="V177" s="31">
        <f t="shared" si="31"/>
        <v>0</v>
      </c>
      <c r="W177" s="31" t="e">
        <f t="shared" si="32"/>
        <v>#DIV/0!</v>
      </c>
    </row>
    <row r="178" spans="1:23">
      <c r="A178" s="29" t="s">
        <v>29</v>
      </c>
      <c r="B178" s="29" t="s">
        <v>296</v>
      </c>
      <c r="C178" s="30" t="s">
        <v>302</v>
      </c>
      <c r="D178" s="29" t="s">
        <v>298</v>
      </c>
      <c r="F178" s="31">
        <v>96.9</v>
      </c>
      <c r="H178" s="31">
        <f>F178+F179</f>
        <v>176.5</v>
      </c>
      <c r="I178" s="31">
        <f t="shared" si="27"/>
        <v>176.5</v>
      </c>
      <c r="J178" s="31">
        <v>149.54</v>
      </c>
      <c r="K178" s="31">
        <f t="shared" si="28"/>
        <v>26.960000000000008</v>
      </c>
      <c r="L178" s="31">
        <f>J178*(U178/S178)</f>
        <v>63.436751968503934</v>
      </c>
      <c r="M178" s="31">
        <v>10.119999999999999</v>
      </c>
      <c r="N178" s="32">
        <f>M178/100</f>
        <v>0.1012</v>
      </c>
      <c r="O178" s="32">
        <f>M178*(U178/S178)</f>
        <v>4.2930314960629916</v>
      </c>
      <c r="P178" s="32">
        <f>O178/100</f>
        <v>4.2930314960629913E-2</v>
      </c>
      <c r="Q178" s="31">
        <v>1.81</v>
      </c>
      <c r="R178" s="31">
        <v>11.97</v>
      </c>
      <c r="S178" s="31">
        <f t="shared" si="29"/>
        <v>10.16</v>
      </c>
      <c r="T178" s="31">
        <v>6.12</v>
      </c>
      <c r="U178" s="31">
        <f t="shared" si="30"/>
        <v>4.3100000000000005</v>
      </c>
      <c r="V178" s="31">
        <f t="shared" si="31"/>
        <v>5.85</v>
      </c>
      <c r="W178" s="31">
        <f t="shared" si="32"/>
        <v>135.73085846867747</v>
      </c>
    </row>
    <row r="179" spans="1:23">
      <c r="A179" s="29" t="s">
        <v>29</v>
      </c>
      <c r="B179" s="30" t="s">
        <v>299</v>
      </c>
      <c r="C179" s="30" t="s">
        <v>302</v>
      </c>
      <c r="D179" s="29" t="s">
        <v>298</v>
      </c>
      <c r="F179" s="31">
        <v>79.599999999999994</v>
      </c>
      <c r="I179" s="31">
        <f t="shared" si="27"/>
        <v>0</v>
      </c>
      <c r="J179" s="33"/>
      <c r="K179" s="31">
        <f t="shared" si="28"/>
        <v>0</v>
      </c>
      <c r="M179" s="33"/>
      <c r="Q179" s="33"/>
      <c r="R179" s="33"/>
      <c r="S179" s="31">
        <f t="shared" si="29"/>
        <v>0</v>
      </c>
      <c r="T179" s="33"/>
      <c r="U179" s="31">
        <f t="shared" si="30"/>
        <v>0</v>
      </c>
      <c r="V179" s="31">
        <f t="shared" si="31"/>
        <v>0</v>
      </c>
      <c r="W179" s="31" t="e">
        <f t="shared" si="32"/>
        <v>#DIV/0!</v>
      </c>
    </row>
    <row r="180" spans="1:23">
      <c r="A180" s="29" t="s">
        <v>32</v>
      </c>
      <c r="B180" s="29" t="s">
        <v>296</v>
      </c>
      <c r="C180" s="30" t="s">
        <v>302</v>
      </c>
      <c r="D180" s="29" t="s">
        <v>298</v>
      </c>
      <c r="F180" s="31">
        <v>52.5</v>
      </c>
      <c r="H180" s="31">
        <f>F180+F181</f>
        <v>131.56</v>
      </c>
      <c r="I180" s="31">
        <f t="shared" si="27"/>
        <v>131.56</v>
      </c>
      <c r="J180" s="31">
        <v>101.91</v>
      </c>
      <c r="K180" s="31">
        <f t="shared" si="28"/>
        <v>29.650000000000006</v>
      </c>
      <c r="L180" s="31">
        <f>J180*(U180/S180)</f>
        <v>38.630518292682922</v>
      </c>
      <c r="M180" s="31">
        <v>10</v>
      </c>
      <c r="N180" s="32">
        <f>M180/100</f>
        <v>0.1</v>
      </c>
      <c r="O180" s="32">
        <f>M180*(U180/S180)</f>
        <v>3.7906504065040645</v>
      </c>
      <c r="P180" s="32">
        <f>O180/100</f>
        <v>3.7906504065040647E-2</v>
      </c>
      <c r="Q180" s="31">
        <v>1.82</v>
      </c>
      <c r="R180" s="31">
        <v>11.66</v>
      </c>
      <c r="S180" s="31">
        <f t="shared" si="29"/>
        <v>9.84</v>
      </c>
      <c r="T180" s="31">
        <v>5.55</v>
      </c>
      <c r="U180" s="31">
        <f t="shared" si="30"/>
        <v>3.7299999999999995</v>
      </c>
      <c r="V180" s="31">
        <f t="shared" si="31"/>
        <v>6.11</v>
      </c>
      <c r="W180" s="31">
        <f t="shared" si="32"/>
        <v>163.8069705093834</v>
      </c>
    </row>
    <row r="181" spans="1:23">
      <c r="A181" s="29" t="s">
        <v>32</v>
      </c>
      <c r="B181" s="30" t="s">
        <v>299</v>
      </c>
      <c r="C181" s="30" t="s">
        <v>302</v>
      </c>
      <c r="D181" s="29" t="s">
        <v>298</v>
      </c>
      <c r="F181" s="31">
        <v>79.06</v>
      </c>
      <c r="I181" s="31">
        <f t="shared" si="27"/>
        <v>0</v>
      </c>
      <c r="J181" s="33"/>
      <c r="K181" s="31">
        <f t="shared" si="28"/>
        <v>0</v>
      </c>
      <c r="M181" s="33"/>
      <c r="Q181" s="33"/>
      <c r="R181" s="33"/>
      <c r="S181" s="31">
        <f t="shared" si="29"/>
        <v>0</v>
      </c>
      <c r="T181" s="33"/>
      <c r="U181" s="31">
        <f t="shared" si="30"/>
        <v>0</v>
      </c>
      <c r="V181" s="31">
        <f t="shared" si="31"/>
        <v>0</v>
      </c>
      <c r="W181" s="31" t="e">
        <f t="shared" si="32"/>
        <v>#DIV/0!</v>
      </c>
    </row>
    <row r="182" spans="1:23">
      <c r="A182" s="29" t="s">
        <v>185</v>
      </c>
      <c r="B182" s="29" t="s">
        <v>296</v>
      </c>
      <c r="C182" s="30" t="s">
        <v>302</v>
      </c>
      <c r="D182" s="29" t="s">
        <v>298</v>
      </c>
      <c r="F182" s="31">
        <v>102.04</v>
      </c>
      <c r="H182" s="31">
        <f>F182+F183</f>
        <v>155.12</v>
      </c>
      <c r="I182" s="31">
        <f t="shared" si="27"/>
        <v>155.12</v>
      </c>
      <c r="J182" s="31">
        <v>109.2</v>
      </c>
      <c r="K182" s="31">
        <f t="shared" si="28"/>
        <v>45.92</v>
      </c>
      <c r="L182" s="31">
        <f>J182*(U182/S182)</f>
        <v>7.5974025974025965</v>
      </c>
      <c r="M182" s="31">
        <v>12.34</v>
      </c>
      <c r="N182" s="32">
        <f>M182/100</f>
        <v>0.1234</v>
      </c>
      <c r="O182" s="32">
        <f>M182*(U182/S182)</f>
        <v>0.85853432282003694</v>
      </c>
      <c r="P182" s="32">
        <f>O182/100</f>
        <v>8.5853432282003688E-3</v>
      </c>
      <c r="Q182" s="31">
        <v>1.77</v>
      </c>
      <c r="R182" s="31">
        <v>44.89</v>
      </c>
      <c r="S182" s="31">
        <f t="shared" si="29"/>
        <v>43.12</v>
      </c>
      <c r="T182" s="31">
        <v>4.7699999999999996</v>
      </c>
      <c r="U182" s="31">
        <f t="shared" si="30"/>
        <v>2.9999999999999996</v>
      </c>
      <c r="V182" s="31">
        <f t="shared" si="31"/>
        <v>40.119999999999997</v>
      </c>
      <c r="W182" s="31">
        <f t="shared" si="32"/>
        <v>1337.3333333333335</v>
      </c>
    </row>
    <row r="183" spans="1:23">
      <c r="A183" s="29" t="s">
        <v>185</v>
      </c>
      <c r="B183" s="30" t="s">
        <v>299</v>
      </c>
      <c r="C183" s="30" t="s">
        <v>302</v>
      </c>
      <c r="D183" s="29" t="s">
        <v>298</v>
      </c>
      <c r="F183" s="31">
        <v>53.08</v>
      </c>
      <c r="I183" s="31">
        <f t="shared" si="27"/>
        <v>0</v>
      </c>
      <c r="J183" s="33"/>
      <c r="K183" s="31">
        <f t="shared" si="28"/>
        <v>0</v>
      </c>
      <c r="M183" s="33"/>
      <c r="Q183" s="33"/>
      <c r="R183" s="33"/>
      <c r="S183" s="31">
        <f t="shared" si="29"/>
        <v>0</v>
      </c>
      <c r="T183" s="33"/>
      <c r="U183" s="31">
        <f t="shared" si="30"/>
        <v>0</v>
      </c>
      <c r="V183" s="31">
        <f t="shared" si="31"/>
        <v>0</v>
      </c>
      <c r="W183" s="31" t="e">
        <f t="shared" si="32"/>
        <v>#DIV/0!</v>
      </c>
    </row>
    <row r="184" spans="1:23">
      <c r="A184" s="29" t="s">
        <v>189</v>
      </c>
      <c r="B184" s="29" t="s">
        <v>296</v>
      </c>
      <c r="C184" s="30" t="s">
        <v>302</v>
      </c>
      <c r="D184" s="29" t="s">
        <v>298</v>
      </c>
      <c r="F184" s="31">
        <v>136.4</v>
      </c>
      <c r="H184" s="31">
        <f>F184+F185</f>
        <v>301.53999999999996</v>
      </c>
      <c r="I184" s="31">
        <f t="shared" si="27"/>
        <v>301.53999999999996</v>
      </c>
      <c r="J184" s="31">
        <v>237.8</v>
      </c>
      <c r="K184" s="31">
        <f t="shared" si="28"/>
        <v>63.739999999999952</v>
      </c>
      <c r="L184" s="31">
        <f t="shared" ref="L184:L215" si="37">J184*(U184/S184)</f>
        <v>80.751756440281014</v>
      </c>
      <c r="M184" s="31">
        <v>11.8</v>
      </c>
      <c r="N184" s="32">
        <f t="shared" ref="N184:N215" si="38">M184/100</f>
        <v>0.11800000000000001</v>
      </c>
      <c r="O184" s="32">
        <f t="shared" ref="O184:O215" si="39">M184*(U184/S184)</f>
        <v>4.0070257611241216</v>
      </c>
      <c r="P184" s="32">
        <f t="shared" ref="P184:P215" si="40">O184/100</f>
        <v>4.0070257611241215E-2</v>
      </c>
      <c r="Q184" s="31">
        <v>1.77</v>
      </c>
      <c r="R184" s="31">
        <v>10.31</v>
      </c>
      <c r="S184" s="31">
        <f t="shared" si="29"/>
        <v>8.5400000000000009</v>
      </c>
      <c r="T184" s="31">
        <v>4.67</v>
      </c>
      <c r="U184" s="31">
        <f t="shared" si="30"/>
        <v>2.9</v>
      </c>
      <c r="V184" s="31">
        <f t="shared" si="31"/>
        <v>5.6400000000000006</v>
      </c>
      <c r="W184" s="31">
        <f t="shared" si="32"/>
        <v>194.48275862068968</v>
      </c>
    </row>
    <row r="185" spans="1:23">
      <c r="A185" s="29" t="s">
        <v>189</v>
      </c>
      <c r="B185" s="30" t="s">
        <v>299</v>
      </c>
      <c r="C185" s="30" t="s">
        <v>302</v>
      </c>
      <c r="D185" s="29" t="s">
        <v>298</v>
      </c>
      <c r="F185" s="31">
        <v>165.14</v>
      </c>
      <c r="I185" s="31">
        <f t="shared" si="27"/>
        <v>0</v>
      </c>
      <c r="J185" s="33"/>
      <c r="K185" s="31">
        <f t="shared" si="28"/>
        <v>0</v>
      </c>
      <c r="L185" s="31" t="e">
        <f t="shared" si="37"/>
        <v>#DIV/0!</v>
      </c>
      <c r="M185" s="33"/>
      <c r="N185" s="32">
        <f t="shared" si="38"/>
        <v>0</v>
      </c>
      <c r="O185" s="32" t="e">
        <f t="shared" si="39"/>
        <v>#DIV/0!</v>
      </c>
      <c r="P185" s="32" t="e">
        <f t="shared" si="40"/>
        <v>#DIV/0!</v>
      </c>
      <c r="Q185" s="33"/>
      <c r="R185" s="33"/>
      <c r="S185" s="31">
        <f t="shared" si="29"/>
        <v>0</v>
      </c>
      <c r="T185" s="33"/>
      <c r="U185" s="31">
        <f t="shared" si="30"/>
        <v>0</v>
      </c>
      <c r="V185" s="31">
        <f t="shared" si="31"/>
        <v>0</v>
      </c>
      <c r="W185" s="31" t="e">
        <f t="shared" si="32"/>
        <v>#DIV/0!</v>
      </c>
    </row>
    <row r="186" spans="1:23">
      <c r="A186" s="29" t="s">
        <v>193</v>
      </c>
      <c r="B186" s="29" t="s">
        <v>296</v>
      </c>
      <c r="C186" s="30" t="s">
        <v>302</v>
      </c>
      <c r="D186" s="29" t="s">
        <v>298</v>
      </c>
      <c r="F186" s="31">
        <v>137.44</v>
      </c>
      <c r="H186" s="31">
        <f>F186+F187</f>
        <v>189.44</v>
      </c>
      <c r="I186" s="31">
        <f t="shared" si="27"/>
        <v>189.44</v>
      </c>
      <c r="J186" s="31">
        <v>101.1</v>
      </c>
      <c r="K186" s="31">
        <f t="shared" si="28"/>
        <v>88.34</v>
      </c>
      <c r="L186" s="31">
        <f t="shared" si="37"/>
        <v>28.470689655172411</v>
      </c>
      <c r="M186" s="31">
        <v>10.08</v>
      </c>
      <c r="N186" s="32">
        <f t="shared" si="38"/>
        <v>0.1008</v>
      </c>
      <c r="O186" s="32">
        <f t="shared" si="39"/>
        <v>2.8386206896551722</v>
      </c>
      <c r="P186" s="32">
        <f t="shared" si="40"/>
        <v>2.8386206896551722E-2</v>
      </c>
      <c r="Q186" s="31">
        <v>1.85</v>
      </c>
      <c r="R186" s="31">
        <v>12.29</v>
      </c>
      <c r="S186" s="31">
        <f t="shared" si="29"/>
        <v>10.44</v>
      </c>
      <c r="T186" s="31">
        <v>4.79</v>
      </c>
      <c r="U186" s="31">
        <f t="shared" si="30"/>
        <v>2.94</v>
      </c>
      <c r="V186" s="31">
        <f t="shared" si="31"/>
        <v>7.5</v>
      </c>
      <c r="W186" s="31">
        <f t="shared" si="32"/>
        <v>255.10204081632654</v>
      </c>
    </row>
    <row r="187" spans="1:23">
      <c r="A187" s="29" t="s">
        <v>193</v>
      </c>
      <c r="B187" s="30" t="s">
        <v>299</v>
      </c>
      <c r="C187" s="30" t="s">
        <v>302</v>
      </c>
      <c r="D187" s="29" t="s">
        <v>298</v>
      </c>
      <c r="F187" s="31">
        <v>52</v>
      </c>
      <c r="I187" s="31">
        <f t="shared" si="27"/>
        <v>0</v>
      </c>
      <c r="J187" s="33"/>
      <c r="K187" s="31">
        <f t="shared" si="28"/>
        <v>0</v>
      </c>
      <c r="L187" s="31" t="e">
        <f t="shared" si="37"/>
        <v>#DIV/0!</v>
      </c>
      <c r="M187" s="33"/>
      <c r="N187" s="32">
        <f t="shared" si="38"/>
        <v>0</v>
      </c>
      <c r="O187" s="32" t="e">
        <f t="shared" si="39"/>
        <v>#DIV/0!</v>
      </c>
      <c r="P187" s="32" t="e">
        <f t="shared" si="40"/>
        <v>#DIV/0!</v>
      </c>
      <c r="Q187" s="33"/>
      <c r="R187" s="33"/>
      <c r="S187" s="31">
        <f t="shared" si="29"/>
        <v>0</v>
      </c>
      <c r="T187" s="33"/>
      <c r="U187" s="31">
        <f t="shared" si="30"/>
        <v>0</v>
      </c>
      <c r="V187" s="31">
        <f t="shared" si="31"/>
        <v>0</v>
      </c>
      <c r="W187" s="31" t="e">
        <f t="shared" si="32"/>
        <v>#DIV/0!</v>
      </c>
    </row>
    <row r="188" spans="1:23">
      <c r="A188" s="29" t="s">
        <v>197</v>
      </c>
      <c r="B188" s="29" t="s">
        <v>296</v>
      </c>
      <c r="C188" s="30" t="s">
        <v>302</v>
      </c>
      <c r="D188" s="29" t="s">
        <v>298</v>
      </c>
      <c r="F188" s="31">
        <v>65.349999999999994</v>
      </c>
      <c r="H188" s="31">
        <f>F188+F189</f>
        <v>171.13</v>
      </c>
      <c r="I188" s="31">
        <f t="shared" si="27"/>
        <v>171.13</v>
      </c>
      <c r="J188" s="31">
        <v>129.63999999999999</v>
      </c>
      <c r="K188" s="31">
        <f t="shared" si="28"/>
        <v>41.490000000000009</v>
      </c>
      <c r="L188" s="31">
        <f t="shared" si="37"/>
        <v>40.016046242774557</v>
      </c>
      <c r="M188" s="31">
        <v>10.050000000000001</v>
      </c>
      <c r="N188" s="32">
        <f t="shared" si="38"/>
        <v>0.10050000000000001</v>
      </c>
      <c r="O188" s="32">
        <f t="shared" si="39"/>
        <v>3.1021387283236992</v>
      </c>
      <c r="P188" s="32">
        <f t="shared" si="40"/>
        <v>3.102138728323699E-2</v>
      </c>
      <c r="Q188" s="31">
        <v>1.82</v>
      </c>
      <c r="R188" s="31">
        <v>10.47</v>
      </c>
      <c r="S188" s="31">
        <f t="shared" si="29"/>
        <v>8.65</v>
      </c>
      <c r="T188" s="31">
        <v>4.49</v>
      </c>
      <c r="U188" s="31">
        <f t="shared" si="30"/>
        <v>2.67</v>
      </c>
      <c r="V188" s="31">
        <f t="shared" si="31"/>
        <v>5.98</v>
      </c>
      <c r="W188" s="31">
        <f t="shared" si="32"/>
        <v>223.97003745318352</v>
      </c>
    </row>
    <row r="189" spans="1:23">
      <c r="A189" s="29" t="s">
        <v>197</v>
      </c>
      <c r="B189" s="30" t="s">
        <v>299</v>
      </c>
      <c r="C189" s="30" t="s">
        <v>302</v>
      </c>
      <c r="D189" s="29" t="s">
        <v>298</v>
      </c>
      <c r="F189" s="31">
        <v>105.78</v>
      </c>
      <c r="I189" s="31">
        <f t="shared" si="27"/>
        <v>0</v>
      </c>
      <c r="J189" s="33"/>
      <c r="K189" s="31">
        <f t="shared" si="28"/>
        <v>0</v>
      </c>
      <c r="L189" s="31" t="e">
        <f t="shared" si="37"/>
        <v>#DIV/0!</v>
      </c>
      <c r="M189" s="33"/>
      <c r="N189" s="32">
        <f t="shared" si="38"/>
        <v>0</v>
      </c>
      <c r="O189" s="32" t="e">
        <f t="shared" si="39"/>
        <v>#DIV/0!</v>
      </c>
      <c r="P189" s="32" t="e">
        <f t="shared" si="40"/>
        <v>#DIV/0!</v>
      </c>
      <c r="Q189" s="33"/>
      <c r="R189" s="33"/>
      <c r="S189" s="31">
        <f t="shared" si="29"/>
        <v>0</v>
      </c>
      <c r="T189" s="33"/>
      <c r="U189" s="31">
        <f t="shared" si="30"/>
        <v>0</v>
      </c>
      <c r="V189" s="31">
        <f t="shared" si="31"/>
        <v>0</v>
      </c>
      <c r="W189" s="31" t="e">
        <f t="shared" si="32"/>
        <v>#DIV/0!</v>
      </c>
    </row>
    <row r="190" spans="1:23">
      <c r="A190" s="29" t="s">
        <v>201</v>
      </c>
      <c r="B190" s="29" t="s">
        <v>296</v>
      </c>
      <c r="C190" s="30" t="s">
        <v>302</v>
      </c>
      <c r="D190" s="29" t="s">
        <v>298</v>
      </c>
      <c r="F190" s="31">
        <v>115.83</v>
      </c>
      <c r="H190" s="31">
        <f>F190+F191</f>
        <v>159.51999999999998</v>
      </c>
      <c r="I190" s="31">
        <f t="shared" si="27"/>
        <v>159.51999999999998</v>
      </c>
      <c r="J190" s="31">
        <v>107.53</v>
      </c>
      <c r="K190" s="31">
        <f t="shared" si="28"/>
        <v>51.989999999999981</v>
      </c>
      <c r="L190" s="31">
        <f t="shared" si="37"/>
        <v>36.807063081695965</v>
      </c>
      <c r="M190" s="31">
        <v>10.27</v>
      </c>
      <c r="N190" s="32">
        <f t="shared" si="38"/>
        <v>0.1027</v>
      </c>
      <c r="O190" s="32">
        <f t="shared" si="39"/>
        <v>3.5153774560496376</v>
      </c>
      <c r="P190" s="32">
        <f t="shared" si="40"/>
        <v>3.5153774560496377E-2</v>
      </c>
      <c r="Q190" s="31">
        <v>1.74</v>
      </c>
      <c r="R190" s="31">
        <v>11.41</v>
      </c>
      <c r="S190" s="31">
        <f t="shared" si="29"/>
        <v>9.67</v>
      </c>
      <c r="T190" s="31">
        <v>5.05</v>
      </c>
      <c r="U190" s="31">
        <f t="shared" si="30"/>
        <v>3.3099999999999996</v>
      </c>
      <c r="V190" s="31">
        <f t="shared" si="31"/>
        <v>6.36</v>
      </c>
      <c r="W190" s="31">
        <f t="shared" si="32"/>
        <v>192.14501510574021</v>
      </c>
    </row>
    <row r="191" spans="1:23">
      <c r="A191" s="29" t="s">
        <v>201</v>
      </c>
      <c r="B191" s="30" t="s">
        <v>299</v>
      </c>
      <c r="C191" s="30" t="s">
        <v>302</v>
      </c>
      <c r="D191" s="29" t="s">
        <v>298</v>
      </c>
      <c r="F191" s="31">
        <v>43.69</v>
      </c>
      <c r="I191" s="31">
        <f t="shared" si="27"/>
        <v>0</v>
      </c>
      <c r="J191" s="33"/>
      <c r="K191" s="31">
        <f t="shared" si="28"/>
        <v>0</v>
      </c>
      <c r="L191" s="31" t="e">
        <f t="shared" si="37"/>
        <v>#DIV/0!</v>
      </c>
      <c r="M191" s="33"/>
      <c r="N191" s="32">
        <f t="shared" si="38"/>
        <v>0</v>
      </c>
      <c r="O191" s="32" t="e">
        <f t="shared" si="39"/>
        <v>#DIV/0!</v>
      </c>
      <c r="P191" s="32" t="e">
        <f t="shared" si="40"/>
        <v>#DIV/0!</v>
      </c>
      <c r="Q191" s="33"/>
      <c r="R191" s="33"/>
      <c r="S191" s="31">
        <f t="shared" si="29"/>
        <v>0</v>
      </c>
      <c r="T191" s="33"/>
      <c r="U191" s="31">
        <f t="shared" si="30"/>
        <v>0</v>
      </c>
      <c r="V191" s="31">
        <f t="shared" si="31"/>
        <v>0</v>
      </c>
      <c r="W191" s="31" t="e">
        <f t="shared" si="32"/>
        <v>#DIV/0!</v>
      </c>
    </row>
    <row r="192" spans="1:23">
      <c r="A192" s="29" t="s">
        <v>205</v>
      </c>
      <c r="B192" s="29" t="s">
        <v>296</v>
      </c>
      <c r="C192" s="30" t="s">
        <v>302</v>
      </c>
      <c r="D192" s="29" t="s">
        <v>298</v>
      </c>
      <c r="F192" s="31">
        <v>77.73</v>
      </c>
      <c r="H192" s="31">
        <f t="shared" ref="H192:H223" si="41">F192+F193</f>
        <v>150.02000000000001</v>
      </c>
      <c r="I192" s="31">
        <f t="shared" si="27"/>
        <v>150.02000000000001</v>
      </c>
      <c r="J192" s="31">
        <v>103.56</v>
      </c>
      <c r="K192" s="31">
        <f t="shared" si="28"/>
        <v>46.460000000000008</v>
      </c>
      <c r="L192" s="31">
        <f t="shared" si="37"/>
        <v>40.194019088016965</v>
      </c>
      <c r="M192" s="31">
        <v>10.08</v>
      </c>
      <c r="N192" s="32">
        <f t="shared" si="38"/>
        <v>0.1008</v>
      </c>
      <c r="O192" s="32">
        <f t="shared" si="39"/>
        <v>3.9122799575821845</v>
      </c>
      <c r="P192" s="32">
        <f t="shared" si="40"/>
        <v>3.9122799575821848E-2</v>
      </c>
      <c r="Q192" s="31">
        <v>1.68</v>
      </c>
      <c r="R192" s="31">
        <v>11.11</v>
      </c>
      <c r="S192" s="31">
        <f t="shared" si="29"/>
        <v>9.43</v>
      </c>
      <c r="T192" s="31">
        <v>5.34</v>
      </c>
      <c r="U192" s="31">
        <f t="shared" si="30"/>
        <v>3.66</v>
      </c>
      <c r="V192" s="31">
        <f t="shared" si="31"/>
        <v>5.77</v>
      </c>
      <c r="W192" s="31">
        <f t="shared" si="32"/>
        <v>157.6502732240437</v>
      </c>
    </row>
    <row r="193" spans="1:23">
      <c r="A193" s="29" t="s">
        <v>205</v>
      </c>
      <c r="B193" s="30" t="s">
        <v>299</v>
      </c>
      <c r="C193" s="30" t="s">
        <v>302</v>
      </c>
      <c r="D193" s="29" t="s">
        <v>298</v>
      </c>
      <c r="F193" s="31">
        <v>72.290000000000006</v>
      </c>
      <c r="H193" s="31">
        <f t="shared" si="41"/>
        <v>133.65</v>
      </c>
      <c r="I193" s="31">
        <f t="shared" si="27"/>
        <v>133.65</v>
      </c>
      <c r="J193" s="33"/>
      <c r="K193" s="31">
        <f t="shared" si="28"/>
        <v>133.65</v>
      </c>
      <c r="L193" s="31" t="e">
        <f t="shared" si="37"/>
        <v>#DIV/0!</v>
      </c>
      <c r="M193" s="33"/>
      <c r="N193" s="32">
        <f t="shared" si="38"/>
        <v>0</v>
      </c>
      <c r="O193" s="32" t="e">
        <f t="shared" si="39"/>
        <v>#DIV/0!</v>
      </c>
      <c r="P193" s="32" t="e">
        <f t="shared" si="40"/>
        <v>#DIV/0!</v>
      </c>
      <c r="Q193" s="33"/>
      <c r="R193" s="33"/>
      <c r="S193" s="31">
        <f t="shared" si="29"/>
        <v>0</v>
      </c>
      <c r="T193" s="33"/>
      <c r="U193" s="31">
        <f t="shared" si="30"/>
        <v>0</v>
      </c>
      <c r="V193" s="31">
        <f t="shared" si="31"/>
        <v>0</v>
      </c>
      <c r="W193" s="31" t="e">
        <f t="shared" si="32"/>
        <v>#DIV/0!</v>
      </c>
    </row>
    <row r="194" spans="1:23">
      <c r="A194" s="29" t="s">
        <v>307</v>
      </c>
      <c r="B194" s="29" t="s">
        <v>296</v>
      </c>
      <c r="C194" s="30" t="s">
        <v>302</v>
      </c>
      <c r="D194" s="29" t="s">
        <v>298</v>
      </c>
      <c r="F194" s="31">
        <v>61.36</v>
      </c>
      <c r="H194" s="31">
        <f t="shared" si="41"/>
        <v>127.33</v>
      </c>
      <c r="I194" s="31">
        <f t="shared" ref="I194:I257" si="42">H194-($G$647*2)</f>
        <v>127.33</v>
      </c>
      <c r="J194" s="31">
        <v>86.36</v>
      </c>
      <c r="K194" s="31">
        <f t="shared" ref="K194:K257" si="43">I194-J194</f>
        <v>40.97</v>
      </c>
      <c r="L194" s="31">
        <f t="shared" si="37"/>
        <v>37.988269794721404</v>
      </c>
      <c r="M194" s="31">
        <v>11</v>
      </c>
      <c r="N194" s="32">
        <f t="shared" si="38"/>
        <v>0.11</v>
      </c>
      <c r="O194" s="32">
        <f t="shared" si="39"/>
        <v>4.838709677419355</v>
      </c>
      <c r="P194" s="32">
        <f t="shared" si="40"/>
        <v>4.8387096774193547E-2</v>
      </c>
      <c r="Q194" s="31">
        <v>1.7</v>
      </c>
      <c r="R194" s="31">
        <v>11.93</v>
      </c>
      <c r="S194" s="31">
        <f t="shared" ref="S194:S257" si="44">R194-Q194</f>
        <v>10.23</v>
      </c>
      <c r="T194" s="31">
        <v>6.2</v>
      </c>
      <c r="U194" s="31">
        <f t="shared" ref="U194:U257" si="45">T194-Q194</f>
        <v>4.5</v>
      </c>
      <c r="V194" s="31">
        <f t="shared" ref="V194:V257" si="46">S194-U194</f>
        <v>5.73</v>
      </c>
      <c r="W194" s="31">
        <f t="shared" ref="W194:W257" si="47">(S194-U194)/U194*100</f>
        <v>127.33333333333334</v>
      </c>
    </row>
    <row r="195" spans="1:23">
      <c r="A195" s="29" t="s">
        <v>307</v>
      </c>
      <c r="B195" s="30" t="s">
        <v>299</v>
      </c>
      <c r="C195" s="30" t="s">
        <v>302</v>
      </c>
      <c r="D195" s="29" t="s">
        <v>298</v>
      </c>
      <c r="F195" s="31">
        <v>65.97</v>
      </c>
      <c r="H195" s="31">
        <f t="shared" si="41"/>
        <v>148.32999999999998</v>
      </c>
      <c r="I195" s="31">
        <f t="shared" si="42"/>
        <v>148.32999999999998</v>
      </c>
      <c r="J195" s="33"/>
      <c r="K195" s="31">
        <f t="shared" si="43"/>
        <v>148.32999999999998</v>
      </c>
      <c r="L195" s="31" t="e">
        <f t="shared" si="37"/>
        <v>#DIV/0!</v>
      </c>
      <c r="M195" s="33"/>
      <c r="N195" s="32">
        <f t="shared" si="38"/>
        <v>0</v>
      </c>
      <c r="O195" s="32" t="e">
        <f t="shared" si="39"/>
        <v>#DIV/0!</v>
      </c>
      <c r="P195" s="32" t="e">
        <f t="shared" si="40"/>
        <v>#DIV/0!</v>
      </c>
      <c r="Q195" s="33"/>
      <c r="R195" s="33"/>
      <c r="S195" s="31">
        <f t="shared" si="44"/>
        <v>0</v>
      </c>
      <c r="T195" s="33"/>
      <c r="U195" s="31">
        <f t="shared" si="45"/>
        <v>0</v>
      </c>
      <c r="V195" s="31">
        <f t="shared" si="46"/>
        <v>0</v>
      </c>
      <c r="W195" s="31" t="e">
        <f t="shared" si="47"/>
        <v>#DIV/0!</v>
      </c>
    </row>
    <row r="196" spans="1:23">
      <c r="A196" s="29" t="s">
        <v>308</v>
      </c>
      <c r="B196" s="29" t="s">
        <v>296</v>
      </c>
      <c r="C196" s="30" t="s">
        <v>302</v>
      </c>
      <c r="D196" s="29" t="s">
        <v>298</v>
      </c>
      <c r="F196" s="31">
        <v>82.36</v>
      </c>
      <c r="H196" s="31">
        <f t="shared" si="41"/>
        <v>162.06</v>
      </c>
      <c r="I196" s="31">
        <f t="shared" si="42"/>
        <v>162.06</v>
      </c>
      <c r="J196" s="31">
        <v>94.21</v>
      </c>
      <c r="K196" s="31">
        <f t="shared" si="43"/>
        <v>67.850000000000009</v>
      </c>
      <c r="L196" s="31">
        <f t="shared" si="37"/>
        <v>27.545664974619289</v>
      </c>
      <c r="M196" s="31">
        <v>10.34</v>
      </c>
      <c r="N196" s="32">
        <f t="shared" si="38"/>
        <v>0.10339999999999999</v>
      </c>
      <c r="O196" s="32">
        <f t="shared" si="39"/>
        <v>3.0232690355329952</v>
      </c>
      <c r="P196" s="32">
        <f t="shared" si="40"/>
        <v>3.0232690355329953E-2</v>
      </c>
      <c r="Q196" s="31">
        <v>1.89</v>
      </c>
      <c r="R196" s="31">
        <v>11.74</v>
      </c>
      <c r="S196" s="31">
        <f t="shared" si="44"/>
        <v>9.85</v>
      </c>
      <c r="T196" s="31">
        <v>4.7699999999999996</v>
      </c>
      <c r="U196" s="31">
        <f t="shared" si="45"/>
        <v>2.88</v>
      </c>
      <c r="V196" s="31">
        <f t="shared" si="46"/>
        <v>6.97</v>
      </c>
      <c r="W196" s="31">
        <f t="shared" si="47"/>
        <v>242.01388888888889</v>
      </c>
    </row>
    <row r="197" spans="1:23">
      <c r="A197" s="29" t="s">
        <v>308</v>
      </c>
      <c r="B197" s="30" t="s">
        <v>299</v>
      </c>
      <c r="C197" s="30" t="s">
        <v>302</v>
      </c>
      <c r="D197" s="29" t="s">
        <v>298</v>
      </c>
      <c r="F197" s="31">
        <v>79.7</v>
      </c>
      <c r="H197" s="31">
        <f t="shared" si="41"/>
        <v>237.01</v>
      </c>
      <c r="I197" s="31">
        <f t="shared" si="42"/>
        <v>237.01</v>
      </c>
      <c r="J197" s="33"/>
      <c r="K197" s="31">
        <f t="shared" si="43"/>
        <v>237.01</v>
      </c>
      <c r="L197" s="31" t="e">
        <f t="shared" si="37"/>
        <v>#DIV/0!</v>
      </c>
      <c r="M197" s="33"/>
      <c r="N197" s="32">
        <f t="shared" si="38"/>
        <v>0</v>
      </c>
      <c r="O197" s="32" t="e">
        <f t="shared" si="39"/>
        <v>#DIV/0!</v>
      </c>
      <c r="P197" s="32" t="e">
        <f t="shared" si="40"/>
        <v>#DIV/0!</v>
      </c>
      <c r="Q197" s="33"/>
      <c r="R197" s="33"/>
      <c r="S197" s="31">
        <f t="shared" si="44"/>
        <v>0</v>
      </c>
      <c r="T197" s="33"/>
      <c r="U197" s="31">
        <f t="shared" si="45"/>
        <v>0</v>
      </c>
      <c r="V197" s="31">
        <f t="shared" si="46"/>
        <v>0</v>
      </c>
      <c r="W197" s="31" t="e">
        <f t="shared" si="47"/>
        <v>#DIV/0!</v>
      </c>
    </row>
    <row r="198" spans="1:23">
      <c r="A198" s="29" t="s">
        <v>309</v>
      </c>
      <c r="B198" s="29" t="s">
        <v>296</v>
      </c>
      <c r="C198" s="30" t="s">
        <v>302</v>
      </c>
      <c r="D198" s="29" t="s">
        <v>298</v>
      </c>
      <c r="F198" s="31">
        <v>157.31</v>
      </c>
      <c r="H198" s="31">
        <f t="shared" si="41"/>
        <v>174.5</v>
      </c>
      <c r="I198" s="31">
        <f t="shared" si="42"/>
        <v>174.5</v>
      </c>
      <c r="J198" s="31">
        <v>99.23</v>
      </c>
      <c r="K198" s="31">
        <f t="shared" si="43"/>
        <v>75.27</v>
      </c>
      <c r="L198" s="31">
        <f t="shared" si="37"/>
        <v>30.424292452830183</v>
      </c>
      <c r="M198" s="31">
        <v>10.27</v>
      </c>
      <c r="N198" s="32">
        <f t="shared" si="38"/>
        <v>0.1027</v>
      </c>
      <c r="O198" s="32">
        <f t="shared" si="39"/>
        <v>3.1488207547169802</v>
      </c>
      <c r="P198" s="32">
        <f t="shared" si="40"/>
        <v>3.14882075471698E-2</v>
      </c>
      <c r="Q198" s="31">
        <v>1.78</v>
      </c>
      <c r="R198" s="31">
        <v>12.38</v>
      </c>
      <c r="S198" s="31">
        <f t="shared" si="44"/>
        <v>10.600000000000001</v>
      </c>
      <c r="T198" s="31">
        <v>5.03</v>
      </c>
      <c r="U198" s="31">
        <f t="shared" si="45"/>
        <v>3.25</v>
      </c>
      <c r="V198" s="31">
        <f t="shared" si="46"/>
        <v>7.3500000000000014</v>
      </c>
      <c r="W198" s="31">
        <f t="shared" si="47"/>
        <v>226.15384615384619</v>
      </c>
    </row>
    <row r="199" spans="1:23">
      <c r="A199" s="29" t="s">
        <v>309</v>
      </c>
      <c r="B199" s="30" t="s">
        <v>299</v>
      </c>
      <c r="C199" s="30" t="s">
        <v>302</v>
      </c>
      <c r="D199" s="29" t="s">
        <v>298</v>
      </c>
      <c r="F199" s="31">
        <v>17.190000000000001</v>
      </c>
      <c r="H199" s="31">
        <f t="shared" si="41"/>
        <v>53.900000000000006</v>
      </c>
      <c r="I199" s="31">
        <f t="shared" si="42"/>
        <v>53.900000000000006</v>
      </c>
      <c r="J199" s="33"/>
      <c r="K199" s="31">
        <f t="shared" si="43"/>
        <v>53.900000000000006</v>
      </c>
      <c r="L199" s="31" t="e">
        <f t="shared" si="37"/>
        <v>#DIV/0!</v>
      </c>
      <c r="M199" s="33"/>
      <c r="N199" s="32">
        <f t="shared" si="38"/>
        <v>0</v>
      </c>
      <c r="O199" s="32" t="e">
        <f t="shared" si="39"/>
        <v>#DIV/0!</v>
      </c>
      <c r="P199" s="32" t="e">
        <f t="shared" si="40"/>
        <v>#DIV/0!</v>
      </c>
      <c r="Q199" s="33"/>
      <c r="R199" s="33"/>
      <c r="S199" s="31">
        <f t="shared" si="44"/>
        <v>0</v>
      </c>
      <c r="T199" s="33"/>
      <c r="U199" s="31">
        <f t="shared" si="45"/>
        <v>0</v>
      </c>
      <c r="V199" s="31">
        <f t="shared" si="46"/>
        <v>0</v>
      </c>
      <c r="W199" s="31" t="e">
        <f t="shared" si="47"/>
        <v>#DIV/0!</v>
      </c>
    </row>
    <row r="200" spans="1:23">
      <c r="A200" s="29" t="s">
        <v>310</v>
      </c>
      <c r="B200" s="29" t="s">
        <v>296</v>
      </c>
      <c r="C200" s="30" t="s">
        <v>302</v>
      </c>
      <c r="D200" s="29" t="s">
        <v>298</v>
      </c>
      <c r="F200" s="31">
        <v>36.71</v>
      </c>
      <c r="H200" s="31">
        <f t="shared" si="41"/>
        <v>111.03999999999999</v>
      </c>
      <c r="I200" s="31">
        <f t="shared" si="42"/>
        <v>111.03999999999999</v>
      </c>
      <c r="J200" s="31">
        <v>85.1</v>
      </c>
      <c r="K200" s="31">
        <f t="shared" si="43"/>
        <v>25.939999999999998</v>
      </c>
      <c r="L200" s="31">
        <f t="shared" si="37"/>
        <v>20.578563885955649</v>
      </c>
      <c r="M200" s="31">
        <v>10.3</v>
      </c>
      <c r="N200" s="32">
        <f t="shared" si="38"/>
        <v>0.10300000000000001</v>
      </c>
      <c r="O200" s="32">
        <f t="shared" si="39"/>
        <v>2.4907074973600851</v>
      </c>
      <c r="P200" s="32">
        <f t="shared" si="40"/>
        <v>2.4907074973600851E-2</v>
      </c>
      <c r="Q200" s="31">
        <v>1.8</v>
      </c>
      <c r="R200" s="31">
        <v>11.27</v>
      </c>
      <c r="S200" s="31">
        <f t="shared" si="44"/>
        <v>9.4699999999999989</v>
      </c>
      <c r="T200" s="31">
        <v>4.09</v>
      </c>
      <c r="U200" s="31">
        <f t="shared" si="45"/>
        <v>2.29</v>
      </c>
      <c r="V200" s="31">
        <f t="shared" si="46"/>
        <v>7.1799999999999988</v>
      </c>
      <c r="W200" s="31">
        <f t="shared" si="47"/>
        <v>313.5371179039301</v>
      </c>
    </row>
    <row r="201" spans="1:23">
      <c r="A201" s="29" t="s">
        <v>310</v>
      </c>
      <c r="B201" s="30" t="s">
        <v>299</v>
      </c>
      <c r="C201" s="30" t="s">
        <v>302</v>
      </c>
      <c r="D201" s="29" t="s">
        <v>298</v>
      </c>
      <c r="F201" s="31">
        <v>74.33</v>
      </c>
      <c r="H201" s="31">
        <f t="shared" si="41"/>
        <v>183.3</v>
      </c>
      <c r="I201" s="31">
        <f t="shared" si="42"/>
        <v>183.3</v>
      </c>
      <c r="J201" s="33"/>
      <c r="K201" s="31">
        <f t="shared" si="43"/>
        <v>183.3</v>
      </c>
      <c r="L201" s="31" t="e">
        <f t="shared" si="37"/>
        <v>#DIV/0!</v>
      </c>
      <c r="M201" s="33"/>
      <c r="N201" s="32">
        <f t="shared" si="38"/>
        <v>0</v>
      </c>
      <c r="O201" s="32" t="e">
        <f t="shared" si="39"/>
        <v>#DIV/0!</v>
      </c>
      <c r="P201" s="32" t="e">
        <f t="shared" si="40"/>
        <v>#DIV/0!</v>
      </c>
      <c r="Q201" s="33"/>
      <c r="R201" s="33"/>
      <c r="S201" s="31">
        <f t="shared" si="44"/>
        <v>0</v>
      </c>
      <c r="T201" s="33"/>
      <c r="U201" s="31">
        <f t="shared" si="45"/>
        <v>0</v>
      </c>
      <c r="V201" s="31">
        <f t="shared" si="46"/>
        <v>0</v>
      </c>
      <c r="W201" s="31" t="e">
        <f t="shared" si="47"/>
        <v>#DIV/0!</v>
      </c>
    </row>
    <row r="202" spans="1:23">
      <c r="A202" s="29" t="s">
        <v>311</v>
      </c>
      <c r="B202" s="29" t="s">
        <v>296</v>
      </c>
      <c r="C202" s="30" t="s">
        <v>302</v>
      </c>
      <c r="D202" s="29" t="s">
        <v>298</v>
      </c>
      <c r="F202" s="31">
        <v>108.97</v>
      </c>
      <c r="H202" s="31">
        <f t="shared" si="41"/>
        <v>217.62</v>
      </c>
      <c r="I202" s="31">
        <f t="shared" si="42"/>
        <v>217.62</v>
      </c>
      <c r="J202" s="31">
        <v>176.79</v>
      </c>
      <c r="K202" s="31">
        <f t="shared" si="43"/>
        <v>40.830000000000013</v>
      </c>
      <c r="L202" s="31">
        <f t="shared" si="37"/>
        <v>57.24794291338582</v>
      </c>
      <c r="M202" s="31">
        <v>10.039999999999999</v>
      </c>
      <c r="N202" s="32">
        <f t="shared" si="38"/>
        <v>0.10039999999999999</v>
      </c>
      <c r="O202" s="32">
        <f t="shared" si="39"/>
        <v>3.2511417322834641</v>
      </c>
      <c r="P202" s="32">
        <f t="shared" si="40"/>
        <v>3.2511417322834642E-2</v>
      </c>
      <c r="Q202" s="31">
        <v>1.77</v>
      </c>
      <c r="R202" s="31">
        <v>11.93</v>
      </c>
      <c r="S202" s="31">
        <f t="shared" si="44"/>
        <v>10.16</v>
      </c>
      <c r="T202" s="31">
        <v>5.0599999999999996</v>
      </c>
      <c r="U202" s="31">
        <f t="shared" si="45"/>
        <v>3.2899999999999996</v>
      </c>
      <c r="V202" s="31">
        <f t="shared" si="46"/>
        <v>6.870000000000001</v>
      </c>
      <c r="W202" s="31">
        <f t="shared" si="47"/>
        <v>208.81458966565356</v>
      </c>
    </row>
    <row r="203" spans="1:23">
      <c r="A203" s="29" t="s">
        <v>311</v>
      </c>
      <c r="B203" s="30" t="s">
        <v>299</v>
      </c>
      <c r="C203" s="30" t="s">
        <v>302</v>
      </c>
      <c r="D203" s="29" t="s">
        <v>298</v>
      </c>
      <c r="F203" s="31">
        <v>108.65</v>
      </c>
      <c r="H203" s="31">
        <f t="shared" si="41"/>
        <v>191.2</v>
      </c>
      <c r="I203" s="31">
        <f t="shared" si="42"/>
        <v>191.2</v>
      </c>
      <c r="J203" s="33"/>
      <c r="K203" s="31">
        <f t="shared" si="43"/>
        <v>191.2</v>
      </c>
      <c r="L203" s="31" t="e">
        <f t="shared" si="37"/>
        <v>#DIV/0!</v>
      </c>
      <c r="M203" s="33"/>
      <c r="N203" s="32">
        <f t="shared" si="38"/>
        <v>0</v>
      </c>
      <c r="O203" s="32" t="e">
        <f t="shared" si="39"/>
        <v>#DIV/0!</v>
      </c>
      <c r="P203" s="32" t="e">
        <f t="shared" si="40"/>
        <v>#DIV/0!</v>
      </c>
      <c r="Q203" s="33"/>
      <c r="R203" s="33"/>
      <c r="S203" s="31">
        <f t="shared" si="44"/>
        <v>0</v>
      </c>
      <c r="T203" s="33"/>
      <c r="U203" s="31">
        <f t="shared" si="45"/>
        <v>0</v>
      </c>
      <c r="V203" s="31">
        <f t="shared" si="46"/>
        <v>0</v>
      </c>
      <c r="W203" s="31" t="e">
        <f t="shared" si="47"/>
        <v>#DIV/0!</v>
      </c>
    </row>
    <row r="204" spans="1:23">
      <c r="A204" s="29" t="s">
        <v>270</v>
      </c>
      <c r="B204" s="29" t="s">
        <v>296</v>
      </c>
      <c r="C204" s="30" t="s">
        <v>302</v>
      </c>
      <c r="D204" s="29" t="s">
        <v>298</v>
      </c>
      <c r="F204" s="31">
        <v>82.55</v>
      </c>
      <c r="H204" s="31">
        <f t="shared" si="41"/>
        <v>168.26999999999998</v>
      </c>
      <c r="I204" s="31">
        <f t="shared" si="42"/>
        <v>168.26999999999998</v>
      </c>
      <c r="J204" s="31">
        <v>104.01</v>
      </c>
      <c r="K204" s="31">
        <f t="shared" si="43"/>
        <v>64.259999999999977</v>
      </c>
      <c r="L204" s="31">
        <f t="shared" si="37"/>
        <v>29.821780684104624</v>
      </c>
      <c r="M204" s="31">
        <v>10.220000000000001</v>
      </c>
      <c r="N204" s="32">
        <f t="shared" si="38"/>
        <v>0.10220000000000001</v>
      </c>
      <c r="O204" s="32">
        <f t="shared" si="39"/>
        <v>2.9302816901408444</v>
      </c>
      <c r="P204" s="32">
        <f t="shared" si="40"/>
        <v>2.9302816901408443E-2</v>
      </c>
      <c r="Q204" s="31">
        <v>1.79</v>
      </c>
      <c r="R204" s="31">
        <v>11.73</v>
      </c>
      <c r="S204" s="31">
        <f t="shared" si="44"/>
        <v>9.9400000000000013</v>
      </c>
      <c r="T204" s="31">
        <v>4.6399999999999997</v>
      </c>
      <c r="U204" s="31">
        <f t="shared" si="45"/>
        <v>2.8499999999999996</v>
      </c>
      <c r="V204" s="31">
        <f t="shared" si="46"/>
        <v>7.0900000000000016</v>
      </c>
      <c r="W204" s="31">
        <f t="shared" si="47"/>
        <v>248.77192982456151</v>
      </c>
    </row>
    <row r="205" spans="1:23">
      <c r="A205" s="29" t="s">
        <v>270</v>
      </c>
      <c r="B205" s="30" t="s">
        <v>299</v>
      </c>
      <c r="C205" s="30" t="s">
        <v>302</v>
      </c>
      <c r="D205" s="29" t="s">
        <v>298</v>
      </c>
      <c r="F205" s="31">
        <v>85.72</v>
      </c>
      <c r="H205" s="31">
        <f t="shared" si="41"/>
        <v>85.72</v>
      </c>
      <c r="I205" s="31">
        <f t="shared" si="42"/>
        <v>85.72</v>
      </c>
      <c r="J205" s="33"/>
      <c r="K205" s="31">
        <f t="shared" si="43"/>
        <v>85.72</v>
      </c>
      <c r="L205" s="31" t="e">
        <f t="shared" si="37"/>
        <v>#DIV/0!</v>
      </c>
      <c r="M205" s="33"/>
      <c r="N205" s="32">
        <f t="shared" si="38"/>
        <v>0</v>
      </c>
      <c r="O205" s="32" t="e">
        <f t="shared" si="39"/>
        <v>#DIV/0!</v>
      </c>
      <c r="P205" s="32" t="e">
        <f t="shared" si="40"/>
        <v>#DIV/0!</v>
      </c>
      <c r="Q205" s="33"/>
      <c r="R205" s="33"/>
      <c r="S205" s="31">
        <f t="shared" si="44"/>
        <v>0</v>
      </c>
      <c r="T205" s="33"/>
      <c r="U205" s="31">
        <f t="shared" si="45"/>
        <v>0</v>
      </c>
      <c r="V205" s="31">
        <f t="shared" si="46"/>
        <v>0</v>
      </c>
      <c r="W205" s="31" t="e">
        <f t="shared" si="47"/>
        <v>#DIV/0!</v>
      </c>
    </row>
    <row r="206" spans="1:23">
      <c r="A206" s="29" t="s">
        <v>161</v>
      </c>
      <c r="B206" s="29" t="s">
        <v>296</v>
      </c>
      <c r="C206" s="30" t="s">
        <v>302</v>
      </c>
      <c r="D206" s="29" t="s">
        <v>298</v>
      </c>
      <c r="E206" s="29" t="s">
        <v>313</v>
      </c>
      <c r="F206" s="31">
        <v>0</v>
      </c>
      <c r="H206" s="31">
        <f t="shared" si="41"/>
        <v>0</v>
      </c>
      <c r="I206" s="31">
        <f t="shared" si="42"/>
        <v>0</v>
      </c>
      <c r="J206" s="31">
        <v>122.28</v>
      </c>
      <c r="K206" s="31">
        <f t="shared" si="43"/>
        <v>-122.28</v>
      </c>
      <c r="L206" s="31">
        <f t="shared" si="37"/>
        <v>28.13414342629482</v>
      </c>
      <c r="M206" s="31">
        <v>10.130000000000001</v>
      </c>
      <c r="N206" s="32">
        <f t="shared" si="38"/>
        <v>0.1013</v>
      </c>
      <c r="O206" s="32">
        <f t="shared" si="39"/>
        <v>2.3307071713147409</v>
      </c>
      <c r="P206" s="32">
        <f t="shared" si="40"/>
        <v>2.3307071713147408E-2</v>
      </c>
      <c r="Q206" s="31">
        <v>1.77</v>
      </c>
      <c r="R206" s="31">
        <v>11.81</v>
      </c>
      <c r="S206" s="31">
        <f t="shared" si="44"/>
        <v>10.040000000000001</v>
      </c>
      <c r="T206" s="31">
        <v>4.08</v>
      </c>
      <c r="U206" s="31">
        <f t="shared" si="45"/>
        <v>2.31</v>
      </c>
      <c r="V206" s="31">
        <f t="shared" si="46"/>
        <v>7.73</v>
      </c>
      <c r="W206" s="31">
        <f t="shared" si="47"/>
        <v>334.63203463203467</v>
      </c>
    </row>
    <row r="207" spans="1:23">
      <c r="A207" s="29" t="s">
        <v>161</v>
      </c>
      <c r="B207" s="30" t="s">
        <v>299</v>
      </c>
      <c r="C207" s="30" t="s">
        <v>302</v>
      </c>
      <c r="D207" s="29" t="s">
        <v>298</v>
      </c>
      <c r="E207" s="29" t="s">
        <v>313</v>
      </c>
      <c r="F207" s="31">
        <v>0</v>
      </c>
      <c r="H207" s="31">
        <f t="shared" si="41"/>
        <v>30.86</v>
      </c>
      <c r="I207" s="31">
        <f t="shared" si="42"/>
        <v>30.86</v>
      </c>
      <c r="J207" s="33"/>
      <c r="K207" s="31">
        <f t="shared" si="43"/>
        <v>30.86</v>
      </c>
      <c r="L207" s="31" t="e">
        <f t="shared" si="37"/>
        <v>#DIV/0!</v>
      </c>
      <c r="M207" s="33"/>
      <c r="N207" s="32">
        <f t="shared" si="38"/>
        <v>0</v>
      </c>
      <c r="O207" s="32" t="e">
        <f t="shared" si="39"/>
        <v>#DIV/0!</v>
      </c>
      <c r="P207" s="32" t="e">
        <f t="shared" si="40"/>
        <v>#DIV/0!</v>
      </c>
      <c r="Q207" s="33"/>
      <c r="R207" s="33"/>
      <c r="S207" s="31">
        <f t="shared" si="44"/>
        <v>0</v>
      </c>
      <c r="T207" s="33"/>
      <c r="U207" s="31">
        <f t="shared" si="45"/>
        <v>0</v>
      </c>
      <c r="V207" s="31">
        <f t="shared" si="46"/>
        <v>0</v>
      </c>
      <c r="W207" s="31" t="e">
        <f t="shared" si="47"/>
        <v>#DIV/0!</v>
      </c>
    </row>
    <row r="208" spans="1:23">
      <c r="A208" s="29" t="s">
        <v>165</v>
      </c>
      <c r="B208" s="29" t="s">
        <v>296</v>
      </c>
      <c r="C208" s="30" t="s">
        <v>302</v>
      </c>
      <c r="D208" s="29" t="s">
        <v>298</v>
      </c>
      <c r="F208" s="31">
        <v>30.86</v>
      </c>
      <c r="H208" s="31">
        <f t="shared" si="41"/>
        <v>173.3</v>
      </c>
      <c r="I208" s="31">
        <f t="shared" si="42"/>
        <v>173.3</v>
      </c>
      <c r="J208" s="31">
        <v>129.58000000000001</v>
      </c>
      <c r="K208" s="31">
        <f t="shared" si="43"/>
        <v>43.72</v>
      </c>
      <c r="L208" s="31">
        <f t="shared" si="37"/>
        <v>37.74035437430787</v>
      </c>
      <c r="M208" s="31">
        <v>10.89</v>
      </c>
      <c r="N208" s="32">
        <f t="shared" si="38"/>
        <v>0.10890000000000001</v>
      </c>
      <c r="O208" s="32">
        <f t="shared" si="39"/>
        <v>3.1717275747508307</v>
      </c>
      <c r="P208" s="32">
        <f t="shared" si="40"/>
        <v>3.1717275747508308E-2</v>
      </c>
      <c r="Q208" s="31">
        <v>1.77</v>
      </c>
      <c r="R208" s="31">
        <v>10.8</v>
      </c>
      <c r="S208" s="31">
        <f t="shared" si="44"/>
        <v>9.0300000000000011</v>
      </c>
      <c r="T208" s="31">
        <v>4.4000000000000004</v>
      </c>
      <c r="U208" s="31">
        <f t="shared" si="45"/>
        <v>2.6300000000000003</v>
      </c>
      <c r="V208" s="31">
        <f t="shared" si="46"/>
        <v>6.4</v>
      </c>
      <c r="W208" s="31">
        <f t="shared" si="47"/>
        <v>243.34600760456274</v>
      </c>
    </row>
    <row r="209" spans="1:23">
      <c r="A209" s="29" t="s">
        <v>165</v>
      </c>
      <c r="B209" s="30" t="s">
        <v>299</v>
      </c>
      <c r="C209" s="30" t="s">
        <v>302</v>
      </c>
      <c r="D209" s="29" t="s">
        <v>298</v>
      </c>
      <c r="F209" s="31">
        <v>142.44</v>
      </c>
      <c r="H209" s="31">
        <f t="shared" si="41"/>
        <v>270.94</v>
      </c>
      <c r="I209" s="31">
        <f t="shared" si="42"/>
        <v>270.94</v>
      </c>
      <c r="J209" s="33"/>
      <c r="K209" s="31">
        <f t="shared" si="43"/>
        <v>270.94</v>
      </c>
      <c r="L209" s="31" t="e">
        <f t="shared" si="37"/>
        <v>#DIV/0!</v>
      </c>
      <c r="M209" s="33"/>
      <c r="N209" s="32">
        <f t="shared" si="38"/>
        <v>0</v>
      </c>
      <c r="O209" s="32" t="e">
        <f t="shared" si="39"/>
        <v>#DIV/0!</v>
      </c>
      <c r="P209" s="32" t="e">
        <f t="shared" si="40"/>
        <v>#DIV/0!</v>
      </c>
      <c r="Q209" s="33"/>
      <c r="R209" s="33"/>
      <c r="S209" s="31">
        <f t="shared" si="44"/>
        <v>0</v>
      </c>
      <c r="T209" s="33"/>
      <c r="U209" s="31">
        <f t="shared" si="45"/>
        <v>0</v>
      </c>
      <c r="V209" s="31">
        <f t="shared" si="46"/>
        <v>0</v>
      </c>
      <c r="W209" s="31" t="e">
        <f t="shared" si="47"/>
        <v>#DIV/0!</v>
      </c>
    </row>
    <row r="210" spans="1:23">
      <c r="A210" s="29" t="s">
        <v>314</v>
      </c>
      <c r="B210" s="29" t="s">
        <v>296</v>
      </c>
      <c r="C210" s="30" t="s">
        <v>302</v>
      </c>
      <c r="D210" s="29" t="s">
        <v>298</v>
      </c>
      <c r="F210" s="31">
        <v>128.5</v>
      </c>
      <c r="H210" s="31">
        <f t="shared" si="41"/>
        <v>194.9</v>
      </c>
      <c r="I210" s="31">
        <f t="shared" si="42"/>
        <v>194.9</v>
      </c>
      <c r="J210" s="31">
        <v>162.05000000000001</v>
      </c>
      <c r="K210" s="31">
        <f t="shared" si="43"/>
        <v>32.849999999999994</v>
      </c>
      <c r="L210" s="31">
        <f t="shared" si="37"/>
        <v>44.074948875255629</v>
      </c>
      <c r="M210" s="31">
        <v>10.039999999999999</v>
      </c>
      <c r="N210" s="32">
        <f t="shared" si="38"/>
        <v>0.10039999999999999</v>
      </c>
      <c r="O210" s="32">
        <f t="shared" si="39"/>
        <v>2.7307157464212679</v>
      </c>
      <c r="P210" s="32">
        <f t="shared" si="40"/>
        <v>2.7307157464212681E-2</v>
      </c>
      <c r="Q210" s="31">
        <v>1.81</v>
      </c>
      <c r="R210" s="31">
        <v>11.59</v>
      </c>
      <c r="S210" s="31">
        <f t="shared" si="44"/>
        <v>9.7799999999999994</v>
      </c>
      <c r="T210" s="31">
        <v>4.47</v>
      </c>
      <c r="U210" s="31">
        <f t="shared" si="45"/>
        <v>2.6599999999999997</v>
      </c>
      <c r="V210" s="31">
        <f t="shared" si="46"/>
        <v>7.1199999999999992</v>
      </c>
      <c r="W210" s="31">
        <f t="shared" si="47"/>
        <v>267.66917293233081</v>
      </c>
    </row>
    <row r="211" spans="1:23">
      <c r="A211" s="29" t="s">
        <v>314</v>
      </c>
      <c r="B211" s="30" t="s">
        <v>299</v>
      </c>
      <c r="C211" s="30" t="s">
        <v>302</v>
      </c>
      <c r="D211" s="29" t="s">
        <v>298</v>
      </c>
      <c r="F211" s="31">
        <v>66.400000000000006</v>
      </c>
      <c r="H211" s="31">
        <f t="shared" si="41"/>
        <v>113.84</v>
      </c>
      <c r="I211" s="31">
        <f t="shared" si="42"/>
        <v>113.84</v>
      </c>
      <c r="J211" s="33"/>
      <c r="K211" s="31">
        <f t="shared" si="43"/>
        <v>113.84</v>
      </c>
      <c r="L211" s="31" t="e">
        <f t="shared" si="37"/>
        <v>#DIV/0!</v>
      </c>
      <c r="M211" s="33"/>
      <c r="N211" s="32">
        <f t="shared" si="38"/>
        <v>0</v>
      </c>
      <c r="O211" s="32" t="e">
        <f t="shared" si="39"/>
        <v>#DIV/0!</v>
      </c>
      <c r="P211" s="32" t="e">
        <f t="shared" si="40"/>
        <v>#DIV/0!</v>
      </c>
      <c r="Q211" s="33"/>
      <c r="R211" s="33"/>
      <c r="S211" s="31">
        <f t="shared" si="44"/>
        <v>0</v>
      </c>
      <c r="T211" s="33"/>
      <c r="U211" s="31">
        <f t="shared" si="45"/>
        <v>0</v>
      </c>
      <c r="V211" s="31">
        <f t="shared" si="46"/>
        <v>0</v>
      </c>
      <c r="W211" s="31" t="e">
        <f t="shared" si="47"/>
        <v>#DIV/0!</v>
      </c>
    </row>
    <row r="212" spans="1:23">
      <c r="A212" s="29" t="s">
        <v>315</v>
      </c>
      <c r="B212" s="29" t="s">
        <v>296</v>
      </c>
      <c r="C212" s="30" t="s">
        <v>302</v>
      </c>
      <c r="D212" s="29" t="s">
        <v>298</v>
      </c>
      <c r="F212" s="31">
        <v>47.44</v>
      </c>
      <c r="H212" s="31">
        <f t="shared" si="41"/>
        <v>155.17000000000002</v>
      </c>
      <c r="I212" s="31">
        <f t="shared" si="42"/>
        <v>155.17000000000002</v>
      </c>
      <c r="J212" s="34">
        <v>109.2</v>
      </c>
      <c r="K212" s="31">
        <f t="shared" si="43"/>
        <v>45.970000000000013</v>
      </c>
      <c r="L212" s="31">
        <f t="shared" si="37"/>
        <v>33.030355220667388</v>
      </c>
      <c r="M212" s="31">
        <v>10.19</v>
      </c>
      <c r="N212" s="32">
        <f t="shared" si="38"/>
        <v>0.10189999999999999</v>
      </c>
      <c r="O212" s="32">
        <f t="shared" si="39"/>
        <v>3.082228202368138</v>
      </c>
      <c r="P212" s="32">
        <f t="shared" si="40"/>
        <v>3.0822282023681379E-2</v>
      </c>
      <c r="Q212" s="31">
        <v>1.68</v>
      </c>
      <c r="R212" s="31">
        <v>10.97</v>
      </c>
      <c r="S212" s="31">
        <f t="shared" si="44"/>
        <v>9.2900000000000009</v>
      </c>
      <c r="T212" s="31">
        <v>4.49</v>
      </c>
      <c r="U212" s="31">
        <f t="shared" si="45"/>
        <v>2.8100000000000005</v>
      </c>
      <c r="V212" s="31">
        <f t="shared" si="46"/>
        <v>6.48</v>
      </c>
      <c r="W212" s="31">
        <f t="shared" si="47"/>
        <v>230.60498220640565</v>
      </c>
    </row>
    <row r="213" spans="1:23">
      <c r="A213" s="29" t="s">
        <v>315</v>
      </c>
      <c r="B213" s="30" t="s">
        <v>299</v>
      </c>
      <c r="C213" s="30" t="s">
        <v>302</v>
      </c>
      <c r="D213" s="29" t="s">
        <v>298</v>
      </c>
      <c r="F213" s="31">
        <v>107.73</v>
      </c>
      <c r="H213" s="31">
        <f t="shared" si="41"/>
        <v>231.53</v>
      </c>
      <c r="I213" s="31">
        <f t="shared" si="42"/>
        <v>231.53</v>
      </c>
      <c r="J213" s="33"/>
      <c r="K213" s="31">
        <f t="shared" si="43"/>
        <v>231.53</v>
      </c>
      <c r="L213" s="31" t="e">
        <f t="shared" si="37"/>
        <v>#DIV/0!</v>
      </c>
      <c r="M213" s="33"/>
      <c r="N213" s="32">
        <f t="shared" si="38"/>
        <v>0</v>
      </c>
      <c r="O213" s="32" t="e">
        <f t="shared" si="39"/>
        <v>#DIV/0!</v>
      </c>
      <c r="P213" s="32" t="e">
        <f t="shared" si="40"/>
        <v>#DIV/0!</v>
      </c>
      <c r="Q213" s="33"/>
      <c r="R213" s="33"/>
      <c r="S213" s="31">
        <f t="shared" si="44"/>
        <v>0</v>
      </c>
      <c r="T213" s="33"/>
      <c r="U213" s="31">
        <f t="shared" si="45"/>
        <v>0</v>
      </c>
      <c r="V213" s="31">
        <f t="shared" si="46"/>
        <v>0</v>
      </c>
      <c r="W213" s="31" t="e">
        <f t="shared" si="47"/>
        <v>#DIV/0!</v>
      </c>
    </row>
    <row r="214" spans="1:23">
      <c r="A214" s="29" t="s">
        <v>316</v>
      </c>
      <c r="B214" s="29" t="s">
        <v>296</v>
      </c>
      <c r="C214" s="30" t="s">
        <v>302</v>
      </c>
      <c r="D214" s="29" t="s">
        <v>298</v>
      </c>
      <c r="F214" s="31">
        <v>123.8</v>
      </c>
      <c r="H214" s="31">
        <f t="shared" si="41"/>
        <v>199.99</v>
      </c>
      <c r="I214" s="31">
        <f t="shared" si="42"/>
        <v>199.99</v>
      </c>
      <c r="J214" s="31">
        <v>122.51</v>
      </c>
      <c r="K214" s="31">
        <f t="shared" si="43"/>
        <v>77.48</v>
      </c>
      <c r="L214" s="31">
        <f t="shared" si="37"/>
        <v>31.131656378600823</v>
      </c>
      <c r="M214" s="31">
        <v>12.4</v>
      </c>
      <c r="N214" s="32">
        <f t="shared" si="38"/>
        <v>0.124</v>
      </c>
      <c r="O214" s="32">
        <f t="shared" si="39"/>
        <v>3.1510288065843621</v>
      </c>
      <c r="P214" s="32">
        <f t="shared" si="40"/>
        <v>3.151028806584362E-2</v>
      </c>
      <c r="Q214" s="31">
        <v>1.95</v>
      </c>
      <c r="R214" s="31">
        <v>11.67</v>
      </c>
      <c r="S214" s="31">
        <f t="shared" si="44"/>
        <v>9.7200000000000006</v>
      </c>
      <c r="T214" s="31">
        <v>4.42</v>
      </c>
      <c r="U214" s="31">
        <f t="shared" si="45"/>
        <v>2.4699999999999998</v>
      </c>
      <c r="V214" s="31">
        <f t="shared" si="46"/>
        <v>7.2500000000000009</v>
      </c>
      <c r="W214" s="31">
        <f t="shared" si="47"/>
        <v>293.52226720647781</v>
      </c>
    </row>
    <row r="215" spans="1:23">
      <c r="A215" s="29" t="s">
        <v>316</v>
      </c>
      <c r="B215" s="30" t="s">
        <v>299</v>
      </c>
      <c r="C215" s="30" t="s">
        <v>302</v>
      </c>
      <c r="D215" s="29" t="s">
        <v>298</v>
      </c>
      <c r="F215" s="31">
        <v>76.19</v>
      </c>
      <c r="H215" s="31">
        <f t="shared" si="41"/>
        <v>123.47</v>
      </c>
      <c r="I215" s="31">
        <f t="shared" si="42"/>
        <v>123.47</v>
      </c>
      <c r="J215" s="33"/>
      <c r="K215" s="31">
        <f t="shared" si="43"/>
        <v>123.47</v>
      </c>
      <c r="L215" s="31" t="e">
        <f t="shared" si="37"/>
        <v>#DIV/0!</v>
      </c>
      <c r="M215" s="33"/>
      <c r="N215" s="32">
        <f t="shared" si="38"/>
        <v>0</v>
      </c>
      <c r="O215" s="32" t="e">
        <f t="shared" si="39"/>
        <v>#DIV/0!</v>
      </c>
      <c r="P215" s="32" t="e">
        <f t="shared" si="40"/>
        <v>#DIV/0!</v>
      </c>
      <c r="Q215" s="33"/>
      <c r="R215" s="33"/>
      <c r="S215" s="31">
        <f t="shared" si="44"/>
        <v>0</v>
      </c>
      <c r="T215" s="33"/>
      <c r="U215" s="31">
        <f t="shared" si="45"/>
        <v>0</v>
      </c>
      <c r="V215" s="31">
        <f t="shared" si="46"/>
        <v>0</v>
      </c>
      <c r="W215" s="31" t="e">
        <f t="shared" si="47"/>
        <v>#DIV/0!</v>
      </c>
    </row>
    <row r="216" spans="1:23">
      <c r="A216" s="29" t="s">
        <v>317</v>
      </c>
      <c r="B216" s="29" t="s">
        <v>296</v>
      </c>
      <c r="C216" s="30" t="s">
        <v>302</v>
      </c>
      <c r="D216" s="29" t="s">
        <v>298</v>
      </c>
      <c r="F216" s="31">
        <v>47.28</v>
      </c>
      <c r="H216" s="31">
        <f t="shared" si="41"/>
        <v>142.25</v>
      </c>
      <c r="I216" s="31">
        <f t="shared" si="42"/>
        <v>142.25</v>
      </c>
      <c r="J216" s="31">
        <v>119.24</v>
      </c>
      <c r="K216" s="31">
        <f t="shared" si="43"/>
        <v>23.010000000000005</v>
      </c>
      <c r="L216" s="31">
        <f t="shared" ref="L216:L247" si="48">J216*(U216/S216)</f>
        <v>39.106329113924055</v>
      </c>
      <c r="M216" s="31">
        <v>10.029999999999999</v>
      </c>
      <c r="N216" s="32">
        <f t="shared" ref="N216:N247" si="49">M216/100</f>
        <v>0.1003</v>
      </c>
      <c r="O216" s="32">
        <f t="shared" ref="O216:O247" si="50">M216*(U216/S216)</f>
        <v>3.2894706559263525</v>
      </c>
      <c r="P216" s="32">
        <f t="shared" ref="P216:P247" si="51">O216/100</f>
        <v>3.2894706559263527E-2</v>
      </c>
      <c r="Q216" s="31">
        <v>1.88</v>
      </c>
      <c r="R216" s="31">
        <v>10.57</v>
      </c>
      <c r="S216" s="31">
        <f t="shared" si="44"/>
        <v>8.6900000000000013</v>
      </c>
      <c r="T216" s="31">
        <v>4.7300000000000004</v>
      </c>
      <c r="U216" s="31">
        <f t="shared" si="45"/>
        <v>2.8500000000000005</v>
      </c>
      <c r="V216" s="31">
        <f t="shared" si="46"/>
        <v>5.8400000000000007</v>
      </c>
      <c r="W216" s="31">
        <f t="shared" si="47"/>
        <v>204.91228070175436</v>
      </c>
    </row>
    <row r="217" spans="1:23">
      <c r="A217" s="29" t="s">
        <v>317</v>
      </c>
      <c r="B217" s="30" t="s">
        <v>299</v>
      </c>
      <c r="C217" s="30" t="s">
        <v>302</v>
      </c>
      <c r="D217" s="29" t="s">
        <v>298</v>
      </c>
      <c r="F217" s="31">
        <v>94.97</v>
      </c>
      <c r="H217" s="31">
        <f t="shared" si="41"/>
        <v>231.95</v>
      </c>
      <c r="I217" s="31">
        <f t="shared" si="42"/>
        <v>231.95</v>
      </c>
      <c r="J217" s="33"/>
      <c r="K217" s="31">
        <f t="shared" si="43"/>
        <v>231.95</v>
      </c>
      <c r="L217" s="31" t="e">
        <f t="shared" si="48"/>
        <v>#DIV/0!</v>
      </c>
      <c r="M217" s="33"/>
      <c r="N217" s="32">
        <f t="shared" si="49"/>
        <v>0</v>
      </c>
      <c r="O217" s="32" t="e">
        <f t="shared" si="50"/>
        <v>#DIV/0!</v>
      </c>
      <c r="P217" s="32" t="e">
        <f t="shared" si="51"/>
        <v>#DIV/0!</v>
      </c>
      <c r="Q217" s="33"/>
      <c r="R217" s="33"/>
      <c r="S217" s="31">
        <f t="shared" si="44"/>
        <v>0</v>
      </c>
      <c r="T217" s="33"/>
      <c r="U217" s="31">
        <f t="shared" si="45"/>
        <v>0</v>
      </c>
      <c r="V217" s="31">
        <f t="shared" si="46"/>
        <v>0</v>
      </c>
      <c r="W217" s="31" t="e">
        <f t="shared" si="47"/>
        <v>#DIV/0!</v>
      </c>
    </row>
    <row r="218" spans="1:23">
      <c r="A218" s="29" t="s">
        <v>137</v>
      </c>
      <c r="B218" s="29" t="s">
        <v>296</v>
      </c>
      <c r="C218" s="30" t="s">
        <v>302</v>
      </c>
      <c r="D218" s="29" t="s">
        <v>298</v>
      </c>
      <c r="F218" s="31">
        <v>136.97999999999999</v>
      </c>
      <c r="H218" s="31">
        <f t="shared" si="41"/>
        <v>371.74</v>
      </c>
      <c r="I218" s="31">
        <f t="shared" si="42"/>
        <v>371.74</v>
      </c>
      <c r="J218" s="31">
        <v>277.66000000000003</v>
      </c>
      <c r="K218" s="31">
        <f t="shared" si="43"/>
        <v>94.079999999999984</v>
      </c>
      <c r="L218" s="31">
        <f t="shared" si="48"/>
        <v>83.146273224043739</v>
      </c>
      <c r="M218" s="31">
        <v>10.89</v>
      </c>
      <c r="N218" s="32">
        <f t="shared" si="49"/>
        <v>0.10890000000000001</v>
      </c>
      <c r="O218" s="32">
        <f t="shared" si="50"/>
        <v>3.2610491803278694</v>
      </c>
      <c r="P218" s="32">
        <f t="shared" si="51"/>
        <v>3.2610491803278692E-2</v>
      </c>
      <c r="Q218" s="31">
        <v>1.7</v>
      </c>
      <c r="R218" s="31">
        <v>10.85</v>
      </c>
      <c r="S218" s="31">
        <f t="shared" si="44"/>
        <v>9.15</v>
      </c>
      <c r="T218" s="31">
        <v>4.4400000000000004</v>
      </c>
      <c r="U218" s="31">
        <f t="shared" si="45"/>
        <v>2.74</v>
      </c>
      <c r="V218" s="31">
        <f t="shared" si="46"/>
        <v>6.41</v>
      </c>
      <c r="W218" s="31">
        <f t="shared" si="47"/>
        <v>233.94160583941607</v>
      </c>
    </row>
    <row r="219" spans="1:23">
      <c r="A219" s="29" t="s">
        <v>137</v>
      </c>
      <c r="B219" s="30" t="s">
        <v>299</v>
      </c>
      <c r="C219" s="30" t="s">
        <v>302</v>
      </c>
      <c r="D219" s="29" t="s">
        <v>298</v>
      </c>
      <c r="F219" s="31">
        <v>234.76</v>
      </c>
      <c r="H219" s="31">
        <f t="shared" si="41"/>
        <v>542.68000000000006</v>
      </c>
      <c r="I219" s="31">
        <f t="shared" si="42"/>
        <v>542.68000000000006</v>
      </c>
      <c r="J219" s="33"/>
      <c r="K219" s="31">
        <f t="shared" si="43"/>
        <v>542.68000000000006</v>
      </c>
      <c r="L219" s="31" t="e">
        <f t="shared" si="48"/>
        <v>#DIV/0!</v>
      </c>
      <c r="M219" s="33"/>
      <c r="N219" s="32">
        <f t="shared" si="49"/>
        <v>0</v>
      </c>
      <c r="O219" s="32" t="e">
        <f t="shared" si="50"/>
        <v>#DIV/0!</v>
      </c>
      <c r="P219" s="32" t="e">
        <f t="shared" si="51"/>
        <v>#DIV/0!</v>
      </c>
      <c r="Q219" s="33"/>
      <c r="R219" s="33"/>
      <c r="S219" s="31">
        <f t="shared" si="44"/>
        <v>0</v>
      </c>
      <c r="T219" s="33"/>
      <c r="U219" s="31">
        <f t="shared" si="45"/>
        <v>0</v>
      </c>
      <c r="V219" s="31">
        <f t="shared" si="46"/>
        <v>0</v>
      </c>
      <c r="W219" s="31" t="e">
        <f t="shared" si="47"/>
        <v>#DIV/0!</v>
      </c>
    </row>
    <row r="220" spans="1:23">
      <c r="A220" s="29" t="s">
        <v>140</v>
      </c>
      <c r="B220" s="29" t="s">
        <v>296</v>
      </c>
      <c r="C220" s="30" t="s">
        <v>302</v>
      </c>
      <c r="D220" s="29" t="s">
        <v>298</v>
      </c>
      <c r="F220" s="31">
        <v>307.92</v>
      </c>
      <c r="H220" s="31">
        <f t="shared" si="41"/>
        <v>602.99</v>
      </c>
      <c r="I220" s="31">
        <f t="shared" si="42"/>
        <v>602.99</v>
      </c>
      <c r="J220" s="31">
        <v>387.97</v>
      </c>
      <c r="K220" s="31">
        <f t="shared" si="43"/>
        <v>215.01999999999998</v>
      </c>
      <c r="L220" s="31">
        <f t="shared" si="48"/>
        <v>98.797011627906983</v>
      </c>
      <c r="M220" s="31">
        <v>11.12</v>
      </c>
      <c r="N220" s="32">
        <f t="shared" si="49"/>
        <v>0.11119999999999999</v>
      </c>
      <c r="O220" s="32">
        <f t="shared" si="50"/>
        <v>2.8317209302325579</v>
      </c>
      <c r="P220" s="32">
        <f t="shared" si="51"/>
        <v>2.8317209302325577E-2</v>
      </c>
      <c r="Q220" s="31">
        <v>1.88</v>
      </c>
      <c r="R220" s="31">
        <v>10.48</v>
      </c>
      <c r="S220" s="31">
        <f t="shared" si="44"/>
        <v>8.6000000000000014</v>
      </c>
      <c r="T220" s="31">
        <v>4.07</v>
      </c>
      <c r="U220" s="31">
        <f t="shared" si="45"/>
        <v>2.1900000000000004</v>
      </c>
      <c r="V220" s="31">
        <f t="shared" si="46"/>
        <v>6.410000000000001</v>
      </c>
      <c r="W220" s="31">
        <f t="shared" si="47"/>
        <v>292.69406392694066</v>
      </c>
    </row>
    <row r="221" spans="1:23">
      <c r="A221" s="29" t="s">
        <v>140</v>
      </c>
      <c r="B221" s="30" t="s">
        <v>299</v>
      </c>
      <c r="C221" s="30" t="s">
        <v>302</v>
      </c>
      <c r="D221" s="29" t="s">
        <v>298</v>
      </c>
      <c r="F221" s="31">
        <v>295.07</v>
      </c>
      <c r="H221" s="31">
        <f t="shared" si="41"/>
        <v>593.01</v>
      </c>
      <c r="I221" s="31">
        <f t="shared" si="42"/>
        <v>593.01</v>
      </c>
      <c r="J221" s="33"/>
      <c r="K221" s="31">
        <f t="shared" si="43"/>
        <v>593.01</v>
      </c>
      <c r="L221" s="31" t="e">
        <f t="shared" si="48"/>
        <v>#DIV/0!</v>
      </c>
      <c r="M221" s="33"/>
      <c r="N221" s="32">
        <f t="shared" si="49"/>
        <v>0</v>
      </c>
      <c r="O221" s="32" t="e">
        <f t="shared" si="50"/>
        <v>#DIV/0!</v>
      </c>
      <c r="P221" s="32" t="e">
        <f t="shared" si="51"/>
        <v>#DIV/0!</v>
      </c>
      <c r="Q221" s="33"/>
      <c r="R221" s="33"/>
      <c r="S221" s="31">
        <f t="shared" si="44"/>
        <v>0</v>
      </c>
      <c r="T221" s="33"/>
      <c r="U221" s="31">
        <f t="shared" si="45"/>
        <v>0</v>
      </c>
      <c r="V221" s="31">
        <f t="shared" si="46"/>
        <v>0</v>
      </c>
      <c r="W221" s="31" t="e">
        <f t="shared" si="47"/>
        <v>#DIV/0!</v>
      </c>
    </row>
    <row r="222" spans="1:23">
      <c r="A222" s="29" t="s">
        <v>143</v>
      </c>
      <c r="B222" s="29" t="s">
        <v>296</v>
      </c>
      <c r="C222" s="30" t="s">
        <v>302</v>
      </c>
      <c r="D222" s="29" t="s">
        <v>298</v>
      </c>
      <c r="F222" s="31">
        <v>297.94</v>
      </c>
      <c r="H222" s="31">
        <f t="shared" si="41"/>
        <v>541.57999999999993</v>
      </c>
      <c r="I222" s="31">
        <f t="shared" si="42"/>
        <v>541.57999999999993</v>
      </c>
      <c r="J222" s="31">
        <v>455.41</v>
      </c>
      <c r="K222" s="31">
        <f t="shared" si="43"/>
        <v>86.169999999999902</v>
      </c>
      <c r="L222" s="31">
        <f t="shared" si="48"/>
        <v>116.03358237547896</v>
      </c>
      <c r="M222" s="31">
        <v>10.83</v>
      </c>
      <c r="N222" s="32">
        <f t="shared" si="49"/>
        <v>0.10830000000000001</v>
      </c>
      <c r="O222" s="32">
        <f t="shared" si="50"/>
        <v>2.7593678160919546</v>
      </c>
      <c r="P222" s="32">
        <f t="shared" si="51"/>
        <v>2.7593678160919545E-2</v>
      </c>
      <c r="Q222" s="31">
        <v>1.76</v>
      </c>
      <c r="R222" s="31">
        <v>12.2</v>
      </c>
      <c r="S222" s="31">
        <f t="shared" si="44"/>
        <v>10.44</v>
      </c>
      <c r="T222" s="31">
        <v>4.42</v>
      </c>
      <c r="U222" s="31">
        <f t="shared" si="45"/>
        <v>2.66</v>
      </c>
      <c r="V222" s="31">
        <f t="shared" si="46"/>
        <v>7.7799999999999994</v>
      </c>
      <c r="W222" s="31">
        <f t="shared" si="47"/>
        <v>292.48120300751873</v>
      </c>
    </row>
    <row r="223" spans="1:23">
      <c r="A223" s="29" t="s">
        <v>143</v>
      </c>
      <c r="B223" s="30" t="s">
        <v>299</v>
      </c>
      <c r="C223" s="30" t="s">
        <v>302</v>
      </c>
      <c r="D223" s="29" t="s">
        <v>298</v>
      </c>
      <c r="F223" s="31">
        <v>243.64</v>
      </c>
      <c r="H223" s="31">
        <f t="shared" si="41"/>
        <v>457.03999999999996</v>
      </c>
      <c r="I223" s="31">
        <f t="shared" si="42"/>
        <v>457.03999999999996</v>
      </c>
      <c r="J223" s="33"/>
      <c r="K223" s="31">
        <f t="shared" si="43"/>
        <v>457.03999999999996</v>
      </c>
      <c r="L223" s="31" t="e">
        <f t="shared" si="48"/>
        <v>#DIV/0!</v>
      </c>
      <c r="M223" s="33"/>
      <c r="N223" s="32">
        <f t="shared" si="49"/>
        <v>0</v>
      </c>
      <c r="O223" s="32" t="e">
        <f t="shared" si="50"/>
        <v>#DIV/0!</v>
      </c>
      <c r="P223" s="32" t="e">
        <f t="shared" si="51"/>
        <v>#DIV/0!</v>
      </c>
      <c r="Q223" s="33"/>
      <c r="R223" s="33"/>
      <c r="S223" s="31">
        <f t="shared" si="44"/>
        <v>0</v>
      </c>
      <c r="T223" s="33"/>
      <c r="U223" s="31">
        <f t="shared" si="45"/>
        <v>0</v>
      </c>
      <c r="V223" s="31">
        <f t="shared" si="46"/>
        <v>0</v>
      </c>
      <c r="W223" s="31" t="e">
        <f t="shared" si="47"/>
        <v>#DIV/0!</v>
      </c>
    </row>
    <row r="224" spans="1:23">
      <c r="A224" s="29" t="s">
        <v>149</v>
      </c>
      <c r="B224" s="29" t="s">
        <v>296</v>
      </c>
      <c r="C224" s="30" t="s">
        <v>302</v>
      </c>
      <c r="D224" s="29" t="s">
        <v>298</v>
      </c>
      <c r="F224" s="31">
        <v>213.4</v>
      </c>
      <c r="H224" s="31">
        <f t="shared" ref="H224:H255" si="52">F224+F225</f>
        <v>414.09000000000003</v>
      </c>
      <c r="I224" s="31">
        <f t="shared" si="42"/>
        <v>414.09000000000003</v>
      </c>
      <c r="J224" s="31">
        <v>274.83</v>
      </c>
      <c r="K224" s="31">
        <f t="shared" si="43"/>
        <v>139.26000000000005</v>
      </c>
      <c r="L224" s="31">
        <f t="shared" si="48"/>
        <v>59.732195945945939</v>
      </c>
      <c r="M224" s="31">
        <v>10.65</v>
      </c>
      <c r="N224" s="32">
        <f t="shared" si="49"/>
        <v>0.1065</v>
      </c>
      <c r="O224" s="32">
        <f t="shared" si="50"/>
        <v>2.314695945945946</v>
      </c>
      <c r="P224" s="32">
        <f t="shared" si="51"/>
        <v>2.3146959459459458E-2</v>
      </c>
      <c r="Q224" s="31">
        <v>1.77</v>
      </c>
      <c r="R224" s="31">
        <v>10.65</v>
      </c>
      <c r="S224" s="31">
        <f t="shared" si="44"/>
        <v>8.8800000000000008</v>
      </c>
      <c r="T224" s="31">
        <v>3.7</v>
      </c>
      <c r="U224" s="31">
        <f t="shared" si="45"/>
        <v>1.9300000000000002</v>
      </c>
      <c r="V224" s="31">
        <f t="shared" si="46"/>
        <v>6.9500000000000011</v>
      </c>
      <c r="W224" s="31">
        <f t="shared" si="47"/>
        <v>360.10362694300522</v>
      </c>
    </row>
    <row r="225" spans="1:23">
      <c r="A225" s="29" t="s">
        <v>149</v>
      </c>
      <c r="B225" s="30" t="s">
        <v>299</v>
      </c>
      <c r="C225" s="30" t="s">
        <v>302</v>
      </c>
      <c r="D225" s="29" t="s">
        <v>298</v>
      </c>
      <c r="F225" s="31">
        <v>200.69</v>
      </c>
      <c r="H225" s="31">
        <f t="shared" si="52"/>
        <v>489.06</v>
      </c>
      <c r="I225" s="31">
        <f t="shared" si="42"/>
        <v>489.06</v>
      </c>
      <c r="J225" s="33"/>
      <c r="K225" s="31">
        <f t="shared" si="43"/>
        <v>489.06</v>
      </c>
      <c r="L225" s="31" t="e">
        <f t="shared" si="48"/>
        <v>#DIV/0!</v>
      </c>
      <c r="M225" s="33"/>
      <c r="N225" s="32">
        <f t="shared" si="49"/>
        <v>0</v>
      </c>
      <c r="O225" s="32" t="e">
        <f t="shared" si="50"/>
        <v>#DIV/0!</v>
      </c>
      <c r="P225" s="32" t="e">
        <f t="shared" si="51"/>
        <v>#DIV/0!</v>
      </c>
      <c r="Q225" s="33"/>
      <c r="R225" s="33"/>
      <c r="S225" s="31">
        <f t="shared" si="44"/>
        <v>0</v>
      </c>
      <c r="T225" s="33"/>
      <c r="U225" s="31">
        <f t="shared" si="45"/>
        <v>0</v>
      </c>
      <c r="V225" s="31">
        <f t="shared" si="46"/>
        <v>0</v>
      </c>
      <c r="W225" s="31" t="e">
        <f t="shared" si="47"/>
        <v>#DIV/0!</v>
      </c>
    </row>
    <row r="226" spans="1:23">
      <c r="A226" s="29" t="s">
        <v>153</v>
      </c>
      <c r="B226" s="29" t="s">
        <v>296</v>
      </c>
      <c r="C226" s="30" t="s">
        <v>302</v>
      </c>
      <c r="D226" s="29" t="s">
        <v>298</v>
      </c>
      <c r="F226" s="31">
        <v>288.37</v>
      </c>
      <c r="H226" s="31">
        <f t="shared" si="52"/>
        <v>492.74</v>
      </c>
      <c r="I226" s="31">
        <f t="shared" si="42"/>
        <v>492.74</v>
      </c>
      <c r="J226" s="31">
        <v>317.63</v>
      </c>
      <c r="K226" s="31">
        <f t="shared" si="43"/>
        <v>175.11</v>
      </c>
      <c r="L226" s="31">
        <f t="shared" si="48"/>
        <v>81.083437185929654</v>
      </c>
      <c r="M226" s="31">
        <v>10.7</v>
      </c>
      <c r="N226" s="32">
        <f t="shared" si="49"/>
        <v>0.107</v>
      </c>
      <c r="O226" s="32">
        <f t="shared" si="50"/>
        <v>2.7314572864321609</v>
      </c>
      <c r="P226" s="32">
        <f t="shared" si="51"/>
        <v>2.731457286432161E-2</v>
      </c>
      <c r="Q226" s="31">
        <v>1.82</v>
      </c>
      <c r="R226" s="31">
        <v>11.77</v>
      </c>
      <c r="S226" s="31">
        <f t="shared" si="44"/>
        <v>9.9499999999999993</v>
      </c>
      <c r="T226" s="31">
        <v>4.3600000000000003</v>
      </c>
      <c r="U226" s="31">
        <f t="shared" si="45"/>
        <v>2.54</v>
      </c>
      <c r="V226" s="31">
        <f t="shared" si="46"/>
        <v>7.4099999999999993</v>
      </c>
      <c r="W226" s="31">
        <f t="shared" si="47"/>
        <v>291.73228346456688</v>
      </c>
    </row>
    <row r="227" spans="1:23">
      <c r="A227" s="29" t="s">
        <v>153</v>
      </c>
      <c r="B227" s="30" t="s">
        <v>299</v>
      </c>
      <c r="C227" s="30" t="s">
        <v>302</v>
      </c>
      <c r="D227" s="29" t="s">
        <v>298</v>
      </c>
      <c r="F227" s="31">
        <v>204.37</v>
      </c>
      <c r="H227" s="31">
        <f t="shared" si="52"/>
        <v>415.51</v>
      </c>
      <c r="I227" s="31">
        <f t="shared" si="42"/>
        <v>415.51</v>
      </c>
      <c r="J227" s="33"/>
      <c r="K227" s="31">
        <f t="shared" si="43"/>
        <v>415.51</v>
      </c>
      <c r="L227" s="31" t="e">
        <f t="shared" si="48"/>
        <v>#DIV/0!</v>
      </c>
      <c r="M227" s="33"/>
      <c r="N227" s="32">
        <f t="shared" si="49"/>
        <v>0</v>
      </c>
      <c r="O227" s="32" t="e">
        <f t="shared" si="50"/>
        <v>#DIV/0!</v>
      </c>
      <c r="P227" s="32" t="e">
        <f t="shared" si="51"/>
        <v>#DIV/0!</v>
      </c>
      <c r="Q227" s="33"/>
      <c r="R227" s="33"/>
      <c r="S227" s="31">
        <f t="shared" si="44"/>
        <v>0</v>
      </c>
      <c r="T227" s="33"/>
      <c r="U227" s="31">
        <f t="shared" si="45"/>
        <v>0</v>
      </c>
      <c r="V227" s="31">
        <f t="shared" si="46"/>
        <v>0</v>
      </c>
      <c r="W227" s="31" t="e">
        <f t="shared" si="47"/>
        <v>#DIV/0!</v>
      </c>
    </row>
    <row r="228" spans="1:23">
      <c r="A228" s="29" t="s">
        <v>157</v>
      </c>
      <c r="B228" s="29" t="s">
        <v>296</v>
      </c>
      <c r="C228" s="30" t="s">
        <v>302</v>
      </c>
      <c r="D228" s="29" t="s">
        <v>298</v>
      </c>
      <c r="F228" s="31">
        <v>211.14</v>
      </c>
      <c r="H228" s="31">
        <f t="shared" si="52"/>
        <v>384.77</v>
      </c>
      <c r="I228" s="31">
        <f t="shared" si="42"/>
        <v>384.77</v>
      </c>
      <c r="J228" s="31">
        <v>238.44</v>
      </c>
      <c r="K228" s="31">
        <f t="shared" si="43"/>
        <v>146.32999999999998</v>
      </c>
      <c r="L228" s="31">
        <f t="shared" si="48"/>
        <v>59.363677685950421</v>
      </c>
      <c r="M228" s="31">
        <v>11.35</v>
      </c>
      <c r="N228" s="32">
        <f t="shared" si="49"/>
        <v>0.11349999999999999</v>
      </c>
      <c r="O228" s="32">
        <f t="shared" si="50"/>
        <v>2.8257747933884301</v>
      </c>
      <c r="P228" s="32">
        <f t="shared" si="51"/>
        <v>2.8257747933884299E-2</v>
      </c>
      <c r="Q228" s="31">
        <v>1.83</v>
      </c>
      <c r="R228" s="31">
        <v>11.51</v>
      </c>
      <c r="S228" s="31">
        <f t="shared" si="44"/>
        <v>9.68</v>
      </c>
      <c r="T228" s="31">
        <v>4.24</v>
      </c>
      <c r="U228" s="31">
        <f t="shared" si="45"/>
        <v>2.41</v>
      </c>
      <c r="V228" s="31">
        <f t="shared" si="46"/>
        <v>7.27</v>
      </c>
      <c r="W228" s="31">
        <f t="shared" si="47"/>
        <v>301.65975103734434</v>
      </c>
    </row>
    <row r="229" spans="1:23">
      <c r="A229" s="29" t="s">
        <v>157</v>
      </c>
      <c r="B229" s="30" t="s">
        <v>299</v>
      </c>
      <c r="C229" s="30" t="s">
        <v>302</v>
      </c>
      <c r="D229" s="29" t="s">
        <v>298</v>
      </c>
      <c r="F229" s="31">
        <v>173.63</v>
      </c>
      <c r="H229" s="31">
        <f t="shared" si="52"/>
        <v>525.55999999999995</v>
      </c>
      <c r="I229" s="31">
        <f t="shared" si="42"/>
        <v>525.55999999999995</v>
      </c>
      <c r="J229" s="33"/>
      <c r="K229" s="31">
        <f t="shared" si="43"/>
        <v>525.55999999999995</v>
      </c>
      <c r="L229" s="31" t="e">
        <f t="shared" si="48"/>
        <v>#DIV/0!</v>
      </c>
      <c r="M229" s="33"/>
      <c r="N229" s="32">
        <f t="shared" si="49"/>
        <v>0</v>
      </c>
      <c r="O229" s="32" t="e">
        <f t="shared" si="50"/>
        <v>#DIV/0!</v>
      </c>
      <c r="P229" s="32" t="e">
        <f t="shared" si="51"/>
        <v>#DIV/0!</v>
      </c>
      <c r="Q229" s="33"/>
      <c r="R229" s="33"/>
      <c r="S229" s="31">
        <f t="shared" si="44"/>
        <v>0</v>
      </c>
      <c r="T229" s="33"/>
      <c r="U229" s="31">
        <f t="shared" si="45"/>
        <v>0</v>
      </c>
      <c r="V229" s="31">
        <f t="shared" si="46"/>
        <v>0</v>
      </c>
      <c r="W229" s="31" t="e">
        <f t="shared" si="47"/>
        <v>#DIV/0!</v>
      </c>
    </row>
    <row r="230" spans="1:23">
      <c r="A230" s="29" t="s">
        <v>119</v>
      </c>
      <c r="B230" s="29" t="s">
        <v>296</v>
      </c>
      <c r="C230" s="30" t="s">
        <v>302</v>
      </c>
      <c r="D230" s="29" t="s">
        <v>298</v>
      </c>
      <c r="F230" s="31">
        <v>351.93</v>
      </c>
      <c r="H230" s="31">
        <f t="shared" si="52"/>
        <v>648.18000000000006</v>
      </c>
      <c r="I230" s="31">
        <f t="shared" si="42"/>
        <v>648.18000000000006</v>
      </c>
      <c r="J230" s="31">
        <v>573</v>
      </c>
      <c r="K230" s="31">
        <f t="shared" si="43"/>
        <v>75.180000000000064</v>
      </c>
      <c r="L230" s="31">
        <f t="shared" si="48"/>
        <v>143.96127110228403</v>
      </c>
      <c r="M230" s="31">
        <v>10.039999999999999</v>
      </c>
      <c r="N230" s="32">
        <f t="shared" si="49"/>
        <v>0.10039999999999999</v>
      </c>
      <c r="O230" s="32">
        <f t="shared" si="50"/>
        <v>2.522462760675273</v>
      </c>
      <c r="P230" s="32">
        <f t="shared" si="51"/>
        <v>2.5224627606752731E-2</v>
      </c>
      <c r="Q230" s="31">
        <v>1.75</v>
      </c>
      <c r="R230" s="31">
        <v>11.82</v>
      </c>
      <c r="S230" s="31">
        <f t="shared" si="44"/>
        <v>10.07</v>
      </c>
      <c r="T230" s="31">
        <v>4.28</v>
      </c>
      <c r="U230" s="31">
        <f t="shared" si="45"/>
        <v>2.5300000000000002</v>
      </c>
      <c r="V230" s="31">
        <f t="shared" si="46"/>
        <v>7.54</v>
      </c>
      <c r="W230" s="31">
        <f t="shared" si="47"/>
        <v>298.02371541501975</v>
      </c>
    </row>
    <row r="231" spans="1:23">
      <c r="A231" s="29" t="s">
        <v>119</v>
      </c>
      <c r="B231" s="30" t="s">
        <v>299</v>
      </c>
      <c r="C231" s="30" t="s">
        <v>302</v>
      </c>
      <c r="D231" s="29" t="s">
        <v>298</v>
      </c>
      <c r="F231" s="31">
        <v>296.25</v>
      </c>
      <c r="H231" s="31">
        <f t="shared" si="52"/>
        <v>576.06999999999994</v>
      </c>
      <c r="I231" s="31">
        <f t="shared" si="42"/>
        <v>576.06999999999994</v>
      </c>
      <c r="J231" s="33"/>
      <c r="K231" s="31">
        <f t="shared" si="43"/>
        <v>576.06999999999994</v>
      </c>
      <c r="L231" s="31" t="e">
        <f t="shared" si="48"/>
        <v>#DIV/0!</v>
      </c>
      <c r="M231" s="33"/>
      <c r="N231" s="32">
        <f t="shared" si="49"/>
        <v>0</v>
      </c>
      <c r="O231" s="32" t="e">
        <f t="shared" si="50"/>
        <v>#DIV/0!</v>
      </c>
      <c r="P231" s="32" t="e">
        <f t="shared" si="51"/>
        <v>#DIV/0!</v>
      </c>
      <c r="Q231" s="33"/>
      <c r="R231" s="33"/>
      <c r="S231" s="31">
        <f t="shared" si="44"/>
        <v>0</v>
      </c>
      <c r="T231" s="33"/>
      <c r="U231" s="31">
        <f t="shared" si="45"/>
        <v>0</v>
      </c>
      <c r="V231" s="31">
        <f t="shared" si="46"/>
        <v>0</v>
      </c>
      <c r="W231" s="31" t="e">
        <f t="shared" si="47"/>
        <v>#DIV/0!</v>
      </c>
    </row>
    <row r="232" spans="1:23">
      <c r="A232" s="29" t="s">
        <v>122</v>
      </c>
      <c r="B232" s="29" t="s">
        <v>296</v>
      </c>
      <c r="C232" s="30" t="s">
        <v>302</v>
      </c>
      <c r="D232" s="29" t="s">
        <v>298</v>
      </c>
      <c r="F232" s="31">
        <v>279.82</v>
      </c>
      <c r="H232" s="31">
        <f t="shared" si="52"/>
        <v>489.96</v>
      </c>
      <c r="I232" s="31">
        <f t="shared" si="42"/>
        <v>489.96</v>
      </c>
      <c r="J232" s="31">
        <v>444.91</v>
      </c>
      <c r="K232" s="31">
        <f t="shared" si="43"/>
        <v>45.049999999999955</v>
      </c>
      <c r="L232" s="31">
        <f t="shared" si="48"/>
        <v>131.40057482656098</v>
      </c>
      <c r="M232" s="31">
        <v>10.89</v>
      </c>
      <c r="N232" s="32">
        <f t="shared" si="49"/>
        <v>0.10890000000000001</v>
      </c>
      <c r="O232" s="32">
        <f t="shared" si="50"/>
        <v>3.2162735381565914</v>
      </c>
      <c r="P232" s="32">
        <f t="shared" si="51"/>
        <v>3.2162735381565916E-2</v>
      </c>
      <c r="Q232" s="31">
        <v>1.71</v>
      </c>
      <c r="R232" s="31">
        <v>11.8</v>
      </c>
      <c r="S232" s="31">
        <f t="shared" si="44"/>
        <v>10.09</v>
      </c>
      <c r="T232" s="31">
        <v>4.6900000000000004</v>
      </c>
      <c r="U232" s="31">
        <f t="shared" si="45"/>
        <v>2.9800000000000004</v>
      </c>
      <c r="V232" s="31">
        <f t="shared" si="46"/>
        <v>7.1099999999999994</v>
      </c>
      <c r="W232" s="31">
        <f t="shared" si="47"/>
        <v>238.5906040268456</v>
      </c>
    </row>
    <row r="233" spans="1:23">
      <c r="A233" s="29" t="s">
        <v>122</v>
      </c>
      <c r="B233" s="30" t="s">
        <v>299</v>
      </c>
      <c r="C233" s="30" t="s">
        <v>302</v>
      </c>
      <c r="D233" s="29" t="s">
        <v>298</v>
      </c>
      <c r="F233" s="31">
        <v>210.14</v>
      </c>
      <c r="H233" s="31">
        <f t="shared" si="52"/>
        <v>479.18</v>
      </c>
      <c r="I233" s="31">
        <f t="shared" si="42"/>
        <v>479.18</v>
      </c>
      <c r="J233" s="33"/>
      <c r="K233" s="31">
        <f t="shared" si="43"/>
        <v>479.18</v>
      </c>
      <c r="L233" s="31" t="e">
        <f t="shared" si="48"/>
        <v>#DIV/0!</v>
      </c>
      <c r="M233" s="33"/>
      <c r="N233" s="32">
        <f t="shared" si="49"/>
        <v>0</v>
      </c>
      <c r="O233" s="32" t="e">
        <f t="shared" si="50"/>
        <v>#DIV/0!</v>
      </c>
      <c r="P233" s="32" t="e">
        <f t="shared" si="51"/>
        <v>#DIV/0!</v>
      </c>
      <c r="Q233" s="33"/>
      <c r="R233" s="33"/>
      <c r="S233" s="31">
        <f t="shared" si="44"/>
        <v>0</v>
      </c>
      <c r="T233" s="33"/>
      <c r="U233" s="31">
        <f t="shared" si="45"/>
        <v>0</v>
      </c>
      <c r="V233" s="31">
        <f t="shared" si="46"/>
        <v>0</v>
      </c>
      <c r="W233" s="31" t="e">
        <f t="shared" si="47"/>
        <v>#DIV/0!</v>
      </c>
    </row>
    <row r="234" spans="1:23">
      <c r="A234" s="29" t="s">
        <v>125</v>
      </c>
      <c r="B234" s="29" t="s">
        <v>296</v>
      </c>
      <c r="C234" s="30" t="s">
        <v>302</v>
      </c>
      <c r="D234" s="29" t="s">
        <v>298</v>
      </c>
      <c r="F234" s="31">
        <v>269.04000000000002</v>
      </c>
      <c r="H234" s="31">
        <f t="shared" si="52"/>
        <v>540.84</v>
      </c>
      <c r="I234" s="31">
        <f t="shared" si="42"/>
        <v>540.84</v>
      </c>
      <c r="J234" s="31">
        <v>493.74</v>
      </c>
      <c r="K234" s="31">
        <f t="shared" si="43"/>
        <v>47.100000000000023</v>
      </c>
      <c r="L234" s="31">
        <f t="shared" si="48"/>
        <v>145.56478087649401</v>
      </c>
      <c r="M234" s="31">
        <v>10.14</v>
      </c>
      <c r="N234" s="32">
        <f t="shared" si="49"/>
        <v>0.1014</v>
      </c>
      <c r="O234" s="32">
        <f t="shared" si="50"/>
        <v>2.9894820717131472</v>
      </c>
      <c r="P234" s="32">
        <f t="shared" si="51"/>
        <v>2.9894820717131471E-2</v>
      </c>
      <c r="Q234" s="31">
        <v>1.78</v>
      </c>
      <c r="R234" s="31">
        <v>11.82</v>
      </c>
      <c r="S234" s="31">
        <f t="shared" si="44"/>
        <v>10.040000000000001</v>
      </c>
      <c r="T234" s="31">
        <v>4.74</v>
      </c>
      <c r="U234" s="31">
        <f t="shared" si="45"/>
        <v>2.96</v>
      </c>
      <c r="V234" s="31">
        <f t="shared" si="46"/>
        <v>7.080000000000001</v>
      </c>
      <c r="W234" s="31">
        <f t="shared" si="47"/>
        <v>239.18918918918922</v>
      </c>
    </row>
    <row r="235" spans="1:23">
      <c r="A235" s="29" t="s">
        <v>125</v>
      </c>
      <c r="B235" s="30" t="s">
        <v>299</v>
      </c>
      <c r="C235" s="30" t="s">
        <v>302</v>
      </c>
      <c r="D235" s="29" t="s">
        <v>298</v>
      </c>
      <c r="F235" s="31">
        <v>271.8</v>
      </c>
      <c r="H235" s="31">
        <f t="shared" si="52"/>
        <v>472.69</v>
      </c>
      <c r="I235" s="31">
        <f t="shared" si="42"/>
        <v>472.69</v>
      </c>
      <c r="J235" s="33"/>
      <c r="K235" s="31">
        <f t="shared" si="43"/>
        <v>472.69</v>
      </c>
      <c r="L235" s="31" t="e">
        <f t="shared" si="48"/>
        <v>#DIV/0!</v>
      </c>
      <c r="M235" s="33"/>
      <c r="N235" s="32">
        <f t="shared" si="49"/>
        <v>0</v>
      </c>
      <c r="O235" s="32" t="e">
        <f t="shared" si="50"/>
        <v>#DIV/0!</v>
      </c>
      <c r="P235" s="32" t="e">
        <f t="shared" si="51"/>
        <v>#DIV/0!</v>
      </c>
      <c r="Q235" s="33"/>
      <c r="R235" s="33"/>
      <c r="S235" s="31">
        <f t="shared" si="44"/>
        <v>0</v>
      </c>
      <c r="T235" s="33"/>
      <c r="U235" s="31">
        <f t="shared" si="45"/>
        <v>0</v>
      </c>
      <c r="V235" s="31">
        <f t="shared" si="46"/>
        <v>0</v>
      </c>
      <c r="W235" s="31" t="e">
        <f t="shared" si="47"/>
        <v>#DIV/0!</v>
      </c>
    </row>
    <row r="236" spans="1:23">
      <c r="A236" s="29" t="s">
        <v>128</v>
      </c>
      <c r="B236" s="29" t="s">
        <v>296</v>
      </c>
      <c r="C236" s="30" t="s">
        <v>302</v>
      </c>
      <c r="D236" s="29" t="s">
        <v>298</v>
      </c>
      <c r="F236" s="31">
        <v>200.89</v>
      </c>
      <c r="H236" s="31">
        <f t="shared" si="52"/>
        <v>439.5</v>
      </c>
      <c r="I236" s="31">
        <f t="shared" si="42"/>
        <v>439.5</v>
      </c>
      <c r="J236" s="31">
        <v>383.43</v>
      </c>
      <c r="K236" s="31">
        <f t="shared" si="43"/>
        <v>56.069999999999993</v>
      </c>
      <c r="L236" s="31">
        <f t="shared" si="48"/>
        <v>106.29742574257426</v>
      </c>
      <c r="M236" s="31">
        <v>10.08</v>
      </c>
      <c r="N236" s="32">
        <f t="shared" si="49"/>
        <v>0.1008</v>
      </c>
      <c r="O236" s="32">
        <f t="shared" si="50"/>
        <v>2.7944554455445547</v>
      </c>
      <c r="P236" s="32">
        <f t="shared" si="51"/>
        <v>2.7944554455445546E-2</v>
      </c>
      <c r="Q236" s="31">
        <v>1.94</v>
      </c>
      <c r="R236" s="31">
        <v>12.04</v>
      </c>
      <c r="S236" s="31">
        <f t="shared" si="44"/>
        <v>10.1</v>
      </c>
      <c r="T236" s="31">
        <v>4.74</v>
      </c>
      <c r="U236" s="31">
        <f t="shared" si="45"/>
        <v>2.8000000000000003</v>
      </c>
      <c r="V236" s="31">
        <f t="shared" si="46"/>
        <v>7.2999999999999989</v>
      </c>
      <c r="W236" s="31">
        <f t="shared" si="47"/>
        <v>260.71428571428561</v>
      </c>
    </row>
    <row r="237" spans="1:23">
      <c r="A237" s="29" t="s">
        <v>128</v>
      </c>
      <c r="B237" s="30" t="s">
        <v>299</v>
      </c>
      <c r="C237" s="30" t="s">
        <v>302</v>
      </c>
      <c r="D237" s="29" t="s">
        <v>298</v>
      </c>
      <c r="F237" s="31">
        <v>238.61</v>
      </c>
      <c r="H237" s="31">
        <f t="shared" si="52"/>
        <v>378.51</v>
      </c>
      <c r="I237" s="31">
        <f t="shared" si="42"/>
        <v>378.51</v>
      </c>
      <c r="J237" s="33"/>
      <c r="K237" s="31">
        <f t="shared" si="43"/>
        <v>378.51</v>
      </c>
      <c r="L237" s="31" t="e">
        <f t="shared" si="48"/>
        <v>#DIV/0!</v>
      </c>
      <c r="M237" s="33"/>
      <c r="N237" s="32">
        <f t="shared" si="49"/>
        <v>0</v>
      </c>
      <c r="O237" s="32" t="e">
        <f t="shared" si="50"/>
        <v>#DIV/0!</v>
      </c>
      <c r="P237" s="32" t="e">
        <f t="shared" si="51"/>
        <v>#DIV/0!</v>
      </c>
      <c r="Q237" s="33"/>
      <c r="R237" s="33"/>
      <c r="S237" s="31">
        <f t="shared" si="44"/>
        <v>0</v>
      </c>
      <c r="T237" s="33"/>
      <c r="U237" s="31">
        <f t="shared" si="45"/>
        <v>0</v>
      </c>
      <c r="V237" s="31">
        <f t="shared" si="46"/>
        <v>0</v>
      </c>
      <c r="W237" s="31" t="e">
        <f t="shared" si="47"/>
        <v>#DIV/0!</v>
      </c>
    </row>
    <row r="238" spans="1:23">
      <c r="A238" s="29" t="s">
        <v>131</v>
      </c>
      <c r="B238" s="29" t="s">
        <v>296</v>
      </c>
      <c r="C238" s="30" t="s">
        <v>302</v>
      </c>
      <c r="D238" s="29" t="s">
        <v>298</v>
      </c>
      <c r="F238" s="31">
        <v>139.9</v>
      </c>
      <c r="H238" s="31">
        <f t="shared" si="52"/>
        <v>381.48</v>
      </c>
      <c r="I238" s="31">
        <f t="shared" si="42"/>
        <v>381.48</v>
      </c>
      <c r="J238" s="31">
        <v>333.22</v>
      </c>
      <c r="K238" s="31">
        <f t="shared" si="43"/>
        <v>48.259999999999991</v>
      </c>
      <c r="L238" s="31">
        <f t="shared" si="48"/>
        <v>98.257179487179499</v>
      </c>
      <c r="M238" s="31">
        <v>10.56</v>
      </c>
      <c r="N238" s="32">
        <f t="shared" si="49"/>
        <v>0.1056</v>
      </c>
      <c r="O238" s="32">
        <f t="shared" si="50"/>
        <v>3.1138461538461542</v>
      </c>
      <c r="P238" s="32">
        <f t="shared" si="51"/>
        <v>3.1138461538461542E-2</v>
      </c>
      <c r="Q238" s="31">
        <v>1.75</v>
      </c>
      <c r="R238" s="31">
        <v>11.89</v>
      </c>
      <c r="S238" s="31">
        <f t="shared" si="44"/>
        <v>10.14</v>
      </c>
      <c r="T238" s="31">
        <v>4.74</v>
      </c>
      <c r="U238" s="31">
        <f t="shared" si="45"/>
        <v>2.99</v>
      </c>
      <c r="V238" s="31">
        <f t="shared" si="46"/>
        <v>7.15</v>
      </c>
      <c r="W238" s="31">
        <f t="shared" si="47"/>
        <v>239.13043478260869</v>
      </c>
    </row>
    <row r="239" spans="1:23">
      <c r="A239" s="29" t="s">
        <v>131</v>
      </c>
      <c r="B239" s="30" t="s">
        <v>299</v>
      </c>
      <c r="C239" s="30" t="s">
        <v>302</v>
      </c>
      <c r="D239" s="29" t="s">
        <v>298</v>
      </c>
      <c r="F239" s="31">
        <v>241.58</v>
      </c>
      <c r="H239" s="31">
        <f t="shared" si="52"/>
        <v>453.06</v>
      </c>
      <c r="I239" s="31">
        <f t="shared" si="42"/>
        <v>453.06</v>
      </c>
      <c r="J239" s="33"/>
      <c r="K239" s="31">
        <f t="shared" si="43"/>
        <v>453.06</v>
      </c>
      <c r="L239" s="31" t="e">
        <f t="shared" si="48"/>
        <v>#DIV/0!</v>
      </c>
      <c r="M239" s="33"/>
      <c r="N239" s="32">
        <f t="shared" si="49"/>
        <v>0</v>
      </c>
      <c r="O239" s="32" t="e">
        <f t="shared" si="50"/>
        <v>#DIV/0!</v>
      </c>
      <c r="P239" s="32" t="e">
        <f t="shared" si="51"/>
        <v>#DIV/0!</v>
      </c>
      <c r="Q239" s="33"/>
      <c r="R239" s="33"/>
      <c r="S239" s="31">
        <f t="shared" si="44"/>
        <v>0</v>
      </c>
      <c r="T239" s="33"/>
      <c r="U239" s="31">
        <f t="shared" si="45"/>
        <v>0</v>
      </c>
      <c r="V239" s="31">
        <f t="shared" si="46"/>
        <v>0</v>
      </c>
      <c r="W239" s="31" t="e">
        <f t="shared" si="47"/>
        <v>#DIV/0!</v>
      </c>
    </row>
    <row r="240" spans="1:23">
      <c r="A240" s="29" t="s">
        <v>134</v>
      </c>
      <c r="B240" s="29" t="s">
        <v>296</v>
      </c>
      <c r="C240" s="30" t="s">
        <v>302</v>
      </c>
      <c r="D240" s="29" t="s">
        <v>298</v>
      </c>
      <c r="F240" s="31">
        <v>211.48</v>
      </c>
      <c r="H240" s="31">
        <f t="shared" si="52"/>
        <v>321</v>
      </c>
      <c r="I240" s="31">
        <f t="shared" si="42"/>
        <v>321</v>
      </c>
      <c r="J240" s="31">
        <v>287.24</v>
      </c>
      <c r="K240" s="31">
        <f t="shared" si="43"/>
        <v>33.759999999999991</v>
      </c>
      <c r="L240" s="31">
        <f t="shared" si="48"/>
        <v>75.157944814462411</v>
      </c>
      <c r="M240" s="31">
        <v>10.01</v>
      </c>
      <c r="N240" s="32">
        <f t="shared" si="49"/>
        <v>0.10009999999999999</v>
      </c>
      <c r="O240" s="32">
        <f t="shared" si="50"/>
        <v>2.6191722169362506</v>
      </c>
      <c r="P240" s="32">
        <f t="shared" si="51"/>
        <v>2.6191722169362507E-2</v>
      </c>
      <c r="Q240" s="31">
        <v>1.81</v>
      </c>
      <c r="R240" s="31">
        <v>12.32</v>
      </c>
      <c r="S240" s="31">
        <f t="shared" si="44"/>
        <v>10.51</v>
      </c>
      <c r="T240" s="31">
        <v>4.5599999999999996</v>
      </c>
      <c r="U240" s="31">
        <f t="shared" si="45"/>
        <v>2.7499999999999996</v>
      </c>
      <c r="V240" s="31">
        <f t="shared" si="46"/>
        <v>7.76</v>
      </c>
      <c r="W240" s="31">
        <f t="shared" si="47"/>
        <v>282.18181818181824</v>
      </c>
    </row>
    <row r="241" spans="1:23">
      <c r="A241" s="29" t="s">
        <v>134</v>
      </c>
      <c r="B241" s="30" t="s">
        <v>299</v>
      </c>
      <c r="C241" s="30" t="s">
        <v>302</v>
      </c>
      <c r="D241" s="29" t="s">
        <v>298</v>
      </c>
      <c r="F241" s="31">
        <v>109.52</v>
      </c>
      <c r="H241" s="31">
        <f t="shared" si="52"/>
        <v>147.63</v>
      </c>
      <c r="I241" s="31">
        <f t="shared" si="42"/>
        <v>147.63</v>
      </c>
      <c r="J241" s="33"/>
      <c r="K241" s="31">
        <f t="shared" si="43"/>
        <v>147.63</v>
      </c>
      <c r="L241" s="31" t="e">
        <f t="shared" si="48"/>
        <v>#DIV/0!</v>
      </c>
      <c r="M241" s="33"/>
      <c r="N241" s="32">
        <f t="shared" si="49"/>
        <v>0</v>
      </c>
      <c r="O241" s="32" t="e">
        <f t="shared" si="50"/>
        <v>#DIV/0!</v>
      </c>
      <c r="P241" s="32" t="e">
        <f t="shared" si="51"/>
        <v>#DIV/0!</v>
      </c>
      <c r="Q241" s="33"/>
      <c r="R241" s="33"/>
      <c r="S241" s="31">
        <f t="shared" si="44"/>
        <v>0</v>
      </c>
      <c r="T241" s="33"/>
      <c r="U241" s="31">
        <f t="shared" si="45"/>
        <v>0</v>
      </c>
      <c r="V241" s="31">
        <f t="shared" si="46"/>
        <v>0</v>
      </c>
      <c r="W241" s="31" t="e">
        <f t="shared" si="47"/>
        <v>#DIV/0!</v>
      </c>
    </row>
    <row r="242" spans="1:23">
      <c r="A242" s="29" t="s">
        <v>77</v>
      </c>
      <c r="B242" s="29" t="s">
        <v>296</v>
      </c>
      <c r="C242" s="30" t="s">
        <v>302</v>
      </c>
      <c r="D242" s="29" t="s">
        <v>298</v>
      </c>
      <c r="F242" s="31">
        <v>38.11</v>
      </c>
      <c r="H242" s="31">
        <f t="shared" si="52"/>
        <v>115.03</v>
      </c>
      <c r="I242" s="31">
        <f t="shared" si="42"/>
        <v>115.03</v>
      </c>
      <c r="J242" s="31">
        <v>85.04</v>
      </c>
      <c r="K242" s="31">
        <f t="shared" si="43"/>
        <v>29.989999999999995</v>
      </c>
      <c r="L242" s="31">
        <f t="shared" si="48"/>
        <v>28.180410557184757</v>
      </c>
      <c r="M242" s="31">
        <v>10.23</v>
      </c>
      <c r="N242" s="32">
        <f t="shared" si="49"/>
        <v>0.1023</v>
      </c>
      <c r="O242" s="32">
        <f t="shared" si="50"/>
        <v>3.3900000000000006</v>
      </c>
      <c r="P242" s="32">
        <f t="shared" si="51"/>
        <v>3.3900000000000007E-2</v>
      </c>
      <c r="Q242" s="31">
        <v>1.81</v>
      </c>
      <c r="R242" s="31">
        <v>12.04</v>
      </c>
      <c r="S242" s="31">
        <f t="shared" si="44"/>
        <v>10.229999999999999</v>
      </c>
      <c r="T242" s="31">
        <v>5.2</v>
      </c>
      <c r="U242" s="31">
        <f t="shared" si="45"/>
        <v>3.39</v>
      </c>
      <c r="V242" s="31">
        <f t="shared" si="46"/>
        <v>6.8399999999999981</v>
      </c>
      <c r="W242" s="31">
        <f t="shared" si="47"/>
        <v>201.7699115044247</v>
      </c>
    </row>
    <row r="243" spans="1:23">
      <c r="A243" s="29" t="s">
        <v>77</v>
      </c>
      <c r="B243" s="30" t="s">
        <v>299</v>
      </c>
      <c r="C243" s="30" t="s">
        <v>302</v>
      </c>
      <c r="D243" s="29" t="s">
        <v>298</v>
      </c>
      <c r="F243" s="31">
        <v>76.92</v>
      </c>
      <c r="H243" s="31">
        <f t="shared" si="52"/>
        <v>192.41</v>
      </c>
      <c r="I243" s="31">
        <f t="shared" si="42"/>
        <v>192.41</v>
      </c>
      <c r="J243" s="33"/>
      <c r="K243" s="31">
        <f t="shared" si="43"/>
        <v>192.41</v>
      </c>
      <c r="L243" s="31" t="e">
        <f t="shared" si="48"/>
        <v>#DIV/0!</v>
      </c>
      <c r="M243" s="33"/>
      <c r="N243" s="32">
        <f t="shared" si="49"/>
        <v>0</v>
      </c>
      <c r="O243" s="32" t="e">
        <f t="shared" si="50"/>
        <v>#DIV/0!</v>
      </c>
      <c r="P243" s="32" t="e">
        <f t="shared" si="51"/>
        <v>#DIV/0!</v>
      </c>
      <c r="Q243" s="33"/>
      <c r="R243" s="33"/>
      <c r="S243" s="31">
        <f t="shared" si="44"/>
        <v>0</v>
      </c>
      <c r="T243" s="33"/>
      <c r="U243" s="31">
        <f t="shared" si="45"/>
        <v>0</v>
      </c>
      <c r="V243" s="31">
        <f t="shared" si="46"/>
        <v>0</v>
      </c>
      <c r="W243" s="31" t="e">
        <f t="shared" si="47"/>
        <v>#DIV/0!</v>
      </c>
    </row>
    <row r="244" spans="1:23">
      <c r="A244" s="29" t="s">
        <v>80</v>
      </c>
      <c r="B244" s="29" t="s">
        <v>296</v>
      </c>
      <c r="C244" s="30" t="s">
        <v>302</v>
      </c>
      <c r="D244" s="29" t="s">
        <v>298</v>
      </c>
      <c r="F244" s="31">
        <v>115.49</v>
      </c>
      <c r="H244" s="31">
        <f t="shared" si="52"/>
        <v>166.51999999999998</v>
      </c>
      <c r="I244" s="31">
        <f t="shared" si="42"/>
        <v>166.51999999999998</v>
      </c>
      <c r="J244" s="31">
        <v>124.28</v>
      </c>
      <c r="K244" s="31">
        <f t="shared" si="43"/>
        <v>42.239999999999981</v>
      </c>
      <c r="L244" s="31">
        <f t="shared" si="48"/>
        <v>40.983385214007782</v>
      </c>
      <c r="M244" s="31">
        <v>10.5</v>
      </c>
      <c r="N244" s="32">
        <f t="shared" si="49"/>
        <v>0.105</v>
      </c>
      <c r="O244" s="32">
        <f t="shared" si="50"/>
        <v>3.4625486381322959</v>
      </c>
      <c r="P244" s="32">
        <f t="shared" si="51"/>
        <v>3.4625486381322956E-2</v>
      </c>
      <c r="Q244" s="31">
        <v>1.85</v>
      </c>
      <c r="R244" s="31">
        <v>12.13</v>
      </c>
      <c r="S244" s="31">
        <f t="shared" si="44"/>
        <v>10.280000000000001</v>
      </c>
      <c r="T244" s="31">
        <v>5.24</v>
      </c>
      <c r="U244" s="31">
        <f t="shared" si="45"/>
        <v>3.39</v>
      </c>
      <c r="V244" s="31">
        <f t="shared" si="46"/>
        <v>6.8900000000000006</v>
      </c>
      <c r="W244" s="31">
        <f t="shared" si="47"/>
        <v>203.24483775811211</v>
      </c>
    </row>
    <row r="245" spans="1:23">
      <c r="A245" s="29" t="s">
        <v>80</v>
      </c>
      <c r="B245" s="30" t="s">
        <v>299</v>
      </c>
      <c r="C245" s="30" t="s">
        <v>302</v>
      </c>
      <c r="D245" s="29" t="s">
        <v>298</v>
      </c>
      <c r="F245" s="31">
        <v>51.03</v>
      </c>
      <c r="H245" s="31">
        <f t="shared" si="52"/>
        <v>194.18</v>
      </c>
      <c r="I245" s="31">
        <f t="shared" si="42"/>
        <v>194.18</v>
      </c>
      <c r="J245" s="33"/>
      <c r="K245" s="31">
        <f t="shared" si="43"/>
        <v>194.18</v>
      </c>
      <c r="L245" s="31" t="e">
        <f t="shared" si="48"/>
        <v>#DIV/0!</v>
      </c>
      <c r="M245" s="33"/>
      <c r="N245" s="32">
        <f t="shared" si="49"/>
        <v>0</v>
      </c>
      <c r="O245" s="32" t="e">
        <f t="shared" si="50"/>
        <v>#DIV/0!</v>
      </c>
      <c r="P245" s="32" t="e">
        <f t="shared" si="51"/>
        <v>#DIV/0!</v>
      </c>
      <c r="Q245" s="33"/>
      <c r="R245" s="33"/>
      <c r="S245" s="31">
        <f t="shared" si="44"/>
        <v>0</v>
      </c>
      <c r="T245" s="33"/>
      <c r="U245" s="31">
        <f t="shared" si="45"/>
        <v>0</v>
      </c>
      <c r="V245" s="31">
        <f t="shared" si="46"/>
        <v>0</v>
      </c>
      <c r="W245" s="31" t="e">
        <f t="shared" si="47"/>
        <v>#DIV/0!</v>
      </c>
    </row>
    <row r="246" spans="1:23">
      <c r="A246" s="29" t="s">
        <v>83</v>
      </c>
      <c r="B246" s="29" t="s">
        <v>296</v>
      </c>
      <c r="C246" s="30" t="s">
        <v>302</v>
      </c>
      <c r="D246" s="29" t="s">
        <v>298</v>
      </c>
      <c r="F246" s="31">
        <v>143.15</v>
      </c>
      <c r="H246" s="31">
        <f t="shared" si="52"/>
        <v>302.28999999999996</v>
      </c>
      <c r="I246" s="31">
        <f t="shared" si="42"/>
        <v>302.28999999999996</v>
      </c>
      <c r="J246" s="31">
        <v>224.7</v>
      </c>
      <c r="K246" s="31">
        <f t="shared" si="43"/>
        <v>77.589999999999975</v>
      </c>
      <c r="L246" s="31">
        <f t="shared" si="48"/>
        <v>61.896023278370507</v>
      </c>
      <c r="M246" s="31">
        <v>10.81</v>
      </c>
      <c r="N246" s="32">
        <f t="shared" si="49"/>
        <v>0.1081</v>
      </c>
      <c r="O246" s="32">
        <f t="shared" si="50"/>
        <v>2.9777303588748789</v>
      </c>
      <c r="P246" s="32">
        <f t="shared" si="51"/>
        <v>2.9777303588748791E-2</v>
      </c>
      <c r="Q246" s="31">
        <v>1.84</v>
      </c>
      <c r="R246" s="31">
        <v>12.15</v>
      </c>
      <c r="S246" s="31">
        <f t="shared" si="44"/>
        <v>10.31</v>
      </c>
      <c r="T246" s="31">
        <v>4.68</v>
      </c>
      <c r="U246" s="31">
        <f t="shared" si="45"/>
        <v>2.84</v>
      </c>
      <c r="V246" s="31">
        <f t="shared" si="46"/>
        <v>7.4700000000000006</v>
      </c>
      <c r="W246" s="31">
        <f t="shared" si="47"/>
        <v>263.02816901408454</v>
      </c>
    </row>
    <row r="247" spans="1:23">
      <c r="A247" s="29" t="s">
        <v>83</v>
      </c>
      <c r="B247" s="30" t="s">
        <v>299</v>
      </c>
      <c r="C247" s="30" t="s">
        <v>302</v>
      </c>
      <c r="D247" s="29" t="s">
        <v>298</v>
      </c>
      <c r="F247" s="31">
        <v>159.13999999999999</v>
      </c>
      <c r="H247" s="31">
        <f t="shared" si="52"/>
        <v>243.98</v>
      </c>
      <c r="I247" s="31">
        <f t="shared" si="42"/>
        <v>243.98</v>
      </c>
      <c r="J247" s="33"/>
      <c r="K247" s="31">
        <f t="shared" si="43"/>
        <v>243.98</v>
      </c>
      <c r="L247" s="31" t="e">
        <f t="shared" si="48"/>
        <v>#DIV/0!</v>
      </c>
      <c r="M247" s="33"/>
      <c r="N247" s="32">
        <f t="shared" si="49"/>
        <v>0</v>
      </c>
      <c r="O247" s="32" t="e">
        <f t="shared" si="50"/>
        <v>#DIV/0!</v>
      </c>
      <c r="P247" s="32" t="e">
        <f t="shared" si="51"/>
        <v>#DIV/0!</v>
      </c>
      <c r="Q247" s="33"/>
      <c r="R247" s="33"/>
      <c r="S247" s="31">
        <f t="shared" si="44"/>
        <v>0</v>
      </c>
      <c r="T247" s="33"/>
      <c r="U247" s="31">
        <f t="shared" si="45"/>
        <v>0</v>
      </c>
      <c r="V247" s="31">
        <f t="shared" si="46"/>
        <v>0</v>
      </c>
      <c r="W247" s="31" t="e">
        <f t="shared" si="47"/>
        <v>#DIV/0!</v>
      </c>
    </row>
    <row r="248" spans="1:23">
      <c r="A248" s="29" t="s">
        <v>86</v>
      </c>
      <c r="B248" s="29" t="s">
        <v>296</v>
      </c>
      <c r="C248" s="30" t="s">
        <v>302</v>
      </c>
      <c r="D248" s="29" t="s">
        <v>298</v>
      </c>
      <c r="F248" s="31">
        <v>84.84</v>
      </c>
      <c r="H248" s="31">
        <f t="shared" si="52"/>
        <v>151.29000000000002</v>
      </c>
      <c r="I248" s="31">
        <f t="shared" si="42"/>
        <v>151.29000000000002</v>
      </c>
      <c r="J248" s="31">
        <v>130.66999999999999</v>
      </c>
      <c r="K248" s="31">
        <f t="shared" si="43"/>
        <v>20.620000000000033</v>
      </c>
      <c r="L248" s="31">
        <f t="shared" ref="L248:L279" si="53">J248*(U248/S248)</f>
        <v>41.727626953125004</v>
      </c>
      <c r="M248" s="31">
        <v>10.1</v>
      </c>
      <c r="N248" s="32">
        <f t="shared" ref="N248:N279" si="54">M248/100</f>
        <v>0.10099999999999999</v>
      </c>
      <c r="O248" s="32">
        <f t="shared" ref="O248:O279" si="55">M248*(U248/S248)</f>
        <v>3.2252929687500003</v>
      </c>
      <c r="P248" s="32">
        <f t="shared" ref="P248:P279" si="56">O248/100</f>
        <v>3.2252929687500001E-2</v>
      </c>
      <c r="Q248" s="31">
        <v>1.93</v>
      </c>
      <c r="R248" s="31">
        <v>12.17</v>
      </c>
      <c r="S248" s="31">
        <f t="shared" si="44"/>
        <v>10.24</v>
      </c>
      <c r="T248" s="31">
        <v>5.2</v>
      </c>
      <c r="U248" s="31">
        <f t="shared" si="45"/>
        <v>3.2700000000000005</v>
      </c>
      <c r="V248" s="31">
        <f t="shared" si="46"/>
        <v>6.97</v>
      </c>
      <c r="W248" s="31">
        <f t="shared" si="47"/>
        <v>213.14984709480117</v>
      </c>
    </row>
    <row r="249" spans="1:23">
      <c r="A249" s="29" t="s">
        <v>86</v>
      </c>
      <c r="B249" s="30" t="s">
        <v>299</v>
      </c>
      <c r="C249" s="30" t="s">
        <v>302</v>
      </c>
      <c r="D249" s="29" t="s">
        <v>298</v>
      </c>
      <c r="F249" s="31">
        <v>66.45</v>
      </c>
      <c r="H249" s="31">
        <f t="shared" si="52"/>
        <v>197.33999999999997</v>
      </c>
      <c r="I249" s="31">
        <f t="shared" si="42"/>
        <v>197.33999999999997</v>
      </c>
      <c r="J249" s="33"/>
      <c r="K249" s="31">
        <f t="shared" si="43"/>
        <v>197.33999999999997</v>
      </c>
      <c r="L249" s="31" t="e">
        <f t="shared" si="53"/>
        <v>#DIV/0!</v>
      </c>
      <c r="M249" s="33"/>
      <c r="N249" s="32">
        <f t="shared" si="54"/>
        <v>0</v>
      </c>
      <c r="O249" s="32" t="e">
        <f t="shared" si="55"/>
        <v>#DIV/0!</v>
      </c>
      <c r="P249" s="32" t="e">
        <f t="shared" si="56"/>
        <v>#DIV/0!</v>
      </c>
      <c r="Q249" s="33"/>
      <c r="R249" s="33"/>
      <c r="S249" s="31">
        <f t="shared" si="44"/>
        <v>0</v>
      </c>
      <c r="T249" s="33"/>
      <c r="U249" s="31">
        <f t="shared" si="45"/>
        <v>0</v>
      </c>
      <c r="V249" s="31">
        <f t="shared" si="46"/>
        <v>0</v>
      </c>
      <c r="W249" s="31" t="e">
        <f t="shared" si="47"/>
        <v>#DIV/0!</v>
      </c>
    </row>
    <row r="250" spans="1:23">
      <c r="A250" s="29" t="s">
        <v>89</v>
      </c>
      <c r="B250" s="29" t="s">
        <v>296</v>
      </c>
      <c r="C250" s="30" t="s">
        <v>302</v>
      </c>
      <c r="D250" s="29" t="s">
        <v>298</v>
      </c>
      <c r="F250" s="31">
        <v>130.88999999999999</v>
      </c>
      <c r="H250" s="31">
        <f t="shared" si="52"/>
        <v>226.14999999999998</v>
      </c>
      <c r="I250" s="31">
        <f t="shared" si="42"/>
        <v>226.14999999999998</v>
      </c>
      <c r="J250" s="31">
        <v>173.91</v>
      </c>
      <c r="K250" s="31">
        <f t="shared" si="43"/>
        <v>52.239999999999981</v>
      </c>
      <c r="L250" s="31">
        <f t="shared" si="53"/>
        <v>60.441380908248391</v>
      </c>
      <c r="M250" s="31">
        <v>12.73</v>
      </c>
      <c r="N250" s="32">
        <f t="shared" si="54"/>
        <v>0.1273</v>
      </c>
      <c r="O250" s="32">
        <f t="shared" si="55"/>
        <v>4.4242354031510667</v>
      </c>
      <c r="P250" s="32">
        <f t="shared" si="56"/>
        <v>4.4242354031510667E-2</v>
      </c>
      <c r="Q250" s="31">
        <v>1.9</v>
      </c>
      <c r="R250" s="31">
        <v>12.69</v>
      </c>
      <c r="S250" s="31">
        <f t="shared" si="44"/>
        <v>10.79</v>
      </c>
      <c r="T250" s="31">
        <v>5.65</v>
      </c>
      <c r="U250" s="31">
        <f t="shared" si="45"/>
        <v>3.7500000000000004</v>
      </c>
      <c r="V250" s="31">
        <f t="shared" si="46"/>
        <v>7.0399999999999991</v>
      </c>
      <c r="W250" s="31">
        <f t="shared" si="47"/>
        <v>187.73333333333329</v>
      </c>
    </row>
    <row r="251" spans="1:23">
      <c r="A251" s="29" t="s">
        <v>89</v>
      </c>
      <c r="B251" s="30" t="s">
        <v>299</v>
      </c>
      <c r="C251" s="30" t="s">
        <v>302</v>
      </c>
      <c r="D251" s="29" t="s">
        <v>298</v>
      </c>
      <c r="F251" s="31">
        <v>95.26</v>
      </c>
      <c r="H251" s="31">
        <f t="shared" si="52"/>
        <v>117.72</v>
      </c>
      <c r="I251" s="31">
        <f t="shared" si="42"/>
        <v>117.72</v>
      </c>
      <c r="J251" s="33"/>
      <c r="K251" s="31">
        <f t="shared" si="43"/>
        <v>117.72</v>
      </c>
      <c r="L251" s="31" t="e">
        <f t="shared" si="53"/>
        <v>#DIV/0!</v>
      </c>
      <c r="M251" s="33"/>
      <c r="N251" s="32">
        <f t="shared" si="54"/>
        <v>0</v>
      </c>
      <c r="O251" s="32" t="e">
        <f t="shared" si="55"/>
        <v>#DIV/0!</v>
      </c>
      <c r="P251" s="32" t="e">
        <f t="shared" si="56"/>
        <v>#DIV/0!</v>
      </c>
      <c r="Q251" s="33"/>
      <c r="R251" s="33"/>
      <c r="S251" s="31">
        <f t="shared" si="44"/>
        <v>0</v>
      </c>
      <c r="T251" s="33"/>
      <c r="U251" s="31">
        <f t="shared" si="45"/>
        <v>0</v>
      </c>
      <c r="V251" s="31">
        <f t="shared" si="46"/>
        <v>0</v>
      </c>
      <c r="W251" s="31" t="e">
        <f t="shared" si="47"/>
        <v>#DIV/0!</v>
      </c>
    </row>
    <row r="252" spans="1:23">
      <c r="A252" s="29" t="s">
        <v>92</v>
      </c>
      <c r="B252" s="29" t="s">
        <v>296</v>
      </c>
      <c r="C252" s="30" t="s">
        <v>302</v>
      </c>
      <c r="D252" s="29" t="s">
        <v>298</v>
      </c>
      <c r="F252" s="31">
        <v>22.46</v>
      </c>
      <c r="H252" s="31">
        <f t="shared" si="52"/>
        <v>76.44</v>
      </c>
      <c r="I252" s="31">
        <f t="shared" si="42"/>
        <v>76.44</v>
      </c>
      <c r="J252" s="31">
        <v>55.31</v>
      </c>
      <c r="K252" s="31">
        <f t="shared" si="43"/>
        <v>21.129999999999995</v>
      </c>
      <c r="L252" s="31">
        <f t="shared" si="53"/>
        <v>19.954980392156859</v>
      </c>
      <c r="M252" s="31">
        <v>10.050000000000001</v>
      </c>
      <c r="N252" s="32">
        <f t="shared" si="54"/>
        <v>0.10050000000000001</v>
      </c>
      <c r="O252" s="32">
        <f t="shared" si="55"/>
        <v>3.6258823529411761</v>
      </c>
      <c r="P252" s="32">
        <f t="shared" si="56"/>
        <v>3.625882352941176E-2</v>
      </c>
      <c r="Q252" s="31">
        <v>1.95</v>
      </c>
      <c r="R252" s="31">
        <v>12.15</v>
      </c>
      <c r="S252" s="31">
        <f t="shared" si="44"/>
        <v>10.200000000000001</v>
      </c>
      <c r="T252" s="31">
        <v>5.63</v>
      </c>
      <c r="U252" s="31">
        <f t="shared" si="45"/>
        <v>3.6799999999999997</v>
      </c>
      <c r="V252" s="31">
        <f t="shared" si="46"/>
        <v>6.5200000000000014</v>
      </c>
      <c r="W252" s="31">
        <f t="shared" si="47"/>
        <v>177.17391304347831</v>
      </c>
    </row>
    <row r="253" spans="1:23">
      <c r="A253" s="29" t="s">
        <v>92</v>
      </c>
      <c r="B253" s="30" t="s">
        <v>299</v>
      </c>
      <c r="C253" s="30" t="s">
        <v>302</v>
      </c>
      <c r="D253" s="29" t="s">
        <v>298</v>
      </c>
      <c r="F253" s="31">
        <v>53.98</v>
      </c>
      <c r="H253" s="31">
        <f t="shared" si="52"/>
        <v>171.99</v>
      </c>
      <c r="I253" s="31">
        <f t="shared" si="42"/>
        <v>171.99</v>
      </c>
      <c r="J253" s="33"/>
      <c r="K253" s="31">
        <f t="shared" si="43"/>
        <v>171.99</v>
      </c>
      <c r="L253" s="31" t="e">
        <f t="shared" si="53"/>
        <v>#DIV/0!</v>
      </c>
      <c r="M253" s="33"/>
      <c r="N253" s="32">
        <f t="shared" si="54"/>
        <v>0</v>
      </c>
      <c r="O253" s="32" t="e">
        <f t="shared" si="55"/>
        <v>#DIV/0!</v>
      </c>
      <c r="P253" s="32" t="e">
        <f t="shared" si="56"/>
        <v>#DIV/0!</v>
      </c>
      <c r="Q253" s="33"/>
      <c r="R253" s="33"/>
      <c r="S253" s="31">
        <f t="shared" si="44"/>
        <v>0</v>
      </c>
      <c r="T253" s="33"/>
      <c r="U253" s="31">
        <f t="shared" si="45"/>
        <v>0</v>
      </c>
      <c r="V253" s="31">
        <f t="shared" si="46"/>
        <v>0</v>
      </c>
      <c r="W253" s="31" t="e">
        <f t="shared" si="47"/>
        <v>#DIV/0!</v>
      </c>
    </row>
    <row r="254" spans="1:23">
      <c r="A254" s="29" t="s">
        <v>53</v>
      </c>
      <c r="B254" s="29" t="s">
        <v>296</v>
      </c>
      <c r="C254" s="30" t="s">
        <v>302</v>
      </c>
      <c r="D254" s="29" t="s">
        <v>298</v>
      </c>
      <c r="F254" s="31">
        <v>118.01</v>
      </c>
      <c r="H254" s="31">
        <f t="shared" si="52"/>
        <v>189.02</v>
      </c>
      <c r="I254" s="31">
        <f t="shared" si="42"/>
        <v>189.02</v>
      </c>
      <c r="J254" s="31">
        <v>153.16</v>
      </c>
      <c r="K254" s="31">
        <f t="shared" si="43"/>
        <v>35.860000000000014</v>
      </c>
      <c r="L254" s="31">
        <f t="shared" si="53"/>
        <v>74.024585575888068</v>
      </c>
      <c r="M254" s="31">
        <v>10.16</v>
      </c>
      <c r="N254" s="32">
        <f t="shared" si="54"/>
        <v>0.1016</v>
      </c>
      <c r="O254" s="32">
        <f t="shared" si="55"/>
        <v>4.9104843918191614</v>
      </c>
      <c r="P254" s="32">
        <f t="shared" si="56"/>
        <v>4.9104843918191615E-2</v>
      </c>
      <c r="Q254" s="31">
        <v>1.98</v>
      </c>
      <c r="R254" s="31">
        <v>11.27</v>
      </c>
      <c r="S254" s="31">
        <f t="shared" si="44"/>
        <v>9.2899999999999991</v>
      </c>
      <c r="T254" s="31">
        <v>6.47</v>
      </c>
      <c r="U254" s="31">
        <f t="shared" si="45"/>
        <v>4.49</v>
      </c>
      <c r="V254" s="31">
        <f t="shared" si="46"/>
        <v>4.7999999999999989</v>
      </c>
      <c r="W254" s="31">
        <f t="shared" si="47"/>
        <v>106.90423162583515</v>
      </c>
    </row>
    <row r="255" spans="1:23">
      <c r="A255" s="29" t="s">
        <v>53</v>
      </c>
      <c r="B255" s="30" t="s">
        <v>299</v>
      </c>
      <c r="C255" s="30" t="s">
        <v>302</v>
      </c>
      <c r="D255" s="29" t="s">
        <v>298</v>
      </c>
      <c r="F255" s="31">
        <v>71.010000000000005</v>
      </c>
      <c r="H255" s="31">
        <f t="shared" si="52"/>
        <v>108.06</v>
      </c>
      <c r="I255" s="31">
        <f t="shared" si="42"/>
        <v>108.06</v>
      </c>
      <c r="J255" s="33"/>
      <c r="K255" s="31">
        <f t="shared" si="43"/>
        <v>108.06</v>
      </c>
      <c r="L255" s="31" t="e">
        <f t="shared" si="53"/>
        <v>#DIV/0!</v>
      </c>
      <c r="M255" s="33"/>
      <c r="N255" s="32">
        <f t="shared" si="54"/>
        <v>0</v>
      </c>
      <c r="O255" s="32" t="e">
        <f t="shared" si="55"/>
        <v>#DIV/0!</v>
      </c>
      <c r="P255" s="32" t="e">
        <f t="shared" si="56"/>
        <v>#DIV/0!</v>
      </c>
      <c r="Q255" s="33"/>
      <c r="R255" s="33"/>
      <c r="S255" s="31">
        <f t="shared" si="44"/>
        <v>0</v>
      </c>
      <c r="T255" s="33"/>
      <c r="U255" s="31">
        <f t="shared" si="45"/>
        <v>0</v>
      </c>
      <c r="V255" s="31">
        <f t="shared" si="46"/>
        <v>0</v>
      </c>
      <c r="W255" s="31" t="e">
        <f t="shared" si="47"/>
        <v>#DIV/0!</v>
      </c>
    </row>
    <row r="256" spans="1:23">
      <c r="A256" s="29" t="s">
        <v>57</v>
      </c>
      <c r="B256" s="29" t="s">
        <v>296</v>
      </c>
      <c r="C256" s="30" t="s">
        <v>302</v>
      </c>
      <c r="D256" s="29" t="s">
        <v>298</v>
      </c>
      <c r="F256" s="31">
        <v>37.049999999999997</v>
      </c>
      <c r="H256" s="31">
        <f t="shared" ref="H256:H289" si="57">F256+F257</f>
        <v>58.31</v>
      </c>
      <c r="I256" s="31">
        <f t="shared" si="42"/>
        <v>58.31</v>
      </c>
      <c r="J256" s="31">
        <v>44.42</v>
      </c>
      <c r="K256" s="31">
        <f t="shared" si="43"/>
        <v>13.89</v>
      </c>
      <c r="L256" s="31">
        <f t="shared" si="53"/>
        <v>24.91983253588517</v>
      </c>
      <c r="M256" s="31">
        <v>10.130000000000001</v>
      </c>
      <c r="N256" s="32">
        <f t="shared" si="54"/>
        <v>0.1013</v>
      </c>
      <c r="O256" s="32">
        <f t="shared" si="55"/>
        <v>5.6829784688995231</v>
      </c>
      <c r="P256" s="32">
        <f t="shared" si="56"/>
        <v>5.682978468899523E-2</v>
      </c>
      <c r="Q256" s="31">
        <v>1.96</v>
      </c>
      <c r="R256" s="31">
        <v>10.32</v>
      </c>
      <c r="S256" s="31">
        <f t="shared" si="44"/>
        <v>8.36</v>
      </c>
      <c r="T256" s="31">
        <v>6.65</v>
      </c>
      <c r="U256" s="31">
        <f t="shared" si="45"/>
        <v>4.6900000000000004</v>
      </c>
      <c r="V256" s="31">
        <f t="shared" si="46"/>
        <v>3.669999999999999</v>
      </c>
      <c r="W256" s="31">
        <f t="shared" si="47"/>
        <v>78.25159914712151</v>
      </c>
    </row>
    <row r="257" spans="1:23">
      <c r="A257" s="29" t="s">
        <v>57</v>
      </c>
      <c r="B257" s="30" t="s">
        <v>299</v>
      </c>
      <c r="C257" s="30" t="s">
        <v>302</v>
      </c>
      <c r="D257" s="29" t="s">
        <v>298</v>
      </c>
      <c r="F257" s="31">
        <v>21.26</v>
      </c>
      <c r="H257" s="31">
        <f t="shared" si="57"/>
        <v>78.14</v>
      </c>
      <c r="I257" s="31">
        <f t="shared" si="42"/>
        <v>78.14</v>
      </c>
      <c r="J257" s="33"/>
      <c r="K257" s="31">
        <f t="shared" si="43"/>
        <v>78.14</v>
      </c>
      <c r="L257" s="31" t="e">
        <f t="shared" si="53"/>
        <v>#DIV/0!</v>
      </c>
      <c r="M257" s="33"/>
      <c r="N257" s="32">
        <f t="shared" si="54"/>
        <v>0</v>
      </c>
      <c r="O257" s="32" t="e">
        <f t="shared" si="55"/>
        <v>#DIV/0!</v>
      </c>
      <c r="P257" s="32" t="e">
        <f t="shared" si="56"/>
        <v>#DIV/0!</v>
      </c>
      <c r="Q257" s="33"/>
      <c r="R257" s="33"/>
      <c r="S257" s="31">
        <f t="shared" si="44"/>
        <v>0</v>
      </c>
      <c r="T257" s="33"/>
      <c r="U257" s="31">
        <f t="shared" si="45"/>
        <v>0</v>
      </c>
      <c r="V257" s="31">
        <f t="shared" si="46"/>
        <v>0</v>
      </c>
      <c r="W257" s="31" t="e">
        <f t="shared" si="47"/>
        <v>#DIV/0!</v>
      </c>
    </row>
    <row r="258" spans="1:23">
      <c r="A258" s="29" t="s">
        <v>61</v>
      </c>
      <c r="B258" s="29" t="s">
        <v>296</v>
      </c>
      <c r="C258" s="30" t="s">
        <v>302</v>
      </c>
      <c r="D258" s="29" t="s">
        <v>298</v>
      </c>
      <c r="F258" s="31">
        <v>56.88</v>
      </c>
      <c r="H258" s="31">
        <f t="shared" si="57"/>
        <v>85.56</v>
      </c>
      <c r="I258" s="31">
        <f t="shared" ref="I258:I321" si="58">H258-($G$647*2)</f>
        <v>85.56</v>
      </c>
      <c r="J258" s="31">
        <v>65.91</v>
      </c>
      <c r="K258" s="31">
        <f t="shared" ref="K258:K321" si="59">I258-J258</f>
        <v>19.650000000000006</v>
      </c>
      <c r="L258" s="31">
        <f t="shared" si="53"/>
        <v>24.433455377574372</v>
      </c>
      <c r="M258" s="31">
        <v>10.35</v>
      </c>
      <c r="N258" s="32">
        <f t="shared" si="54"/>
        <v>0.10349999999999999</v>
      </c>
      <c r="O258" s="32">
        <f t="shared" si="55"/>
        <v>3.8368421052631581</v>
      </c>
      <c r="P258" s="32">
        <f t="shared" si="56"/>
        <v>3.8368421052631579E-2</v>
      </c>
      <c r="Q258" s="31">
        <v>2.0099999999999998</v>
      </c>
      <c r="R258" s="31">
        <v>10.75</v>
      </c>
      <c r="S258" s="31">
        <f t="shared" ref="S258:S321" si="60">R258-Q258</f>
        <v>8.74</v>
      </c>
      <c r="T258" s="31">
        <v>5.25</v>
      </c>
      <c r="U258" s="31">
        <f t="shared" ref="U258:U321" si="61">T258-Q258</f>
        <v>3.24</v>
      </c>
      <c r="V258" s="31">
        <f t="shared" ref="V258:V321" si="62">S258-U258</f>
        <v>5.5</v>
      </c>
      <c r="W258" s="31">
        <f t="shared" ref="W258:W289" si="63">(S258-U258)/U258*100</f>
        <v>169.75308641975309</v>
      </c>
    </row>
    <row r="259" spans="1:23">
      <c r="A259" s="29" t="s">
        <v>61</v>
      </c>
      <c r="B259" s="30" t="s">
        <v>299</v>
      </c>
      <c r="C259" s="30" t="s">
        <v>302</v>
      </c>
      <c r="D259" s="29" t="s">
        <v>298</v>
      </c>
      <c r="F259" s="31">
        <v>28.68</v>
      </c>
      <c r="H259" s="31">
        <f t="shared" si="57"/>
        <v>49.8</v>
      </c>
      <c r="I259" s="31">
        <f t="shared" si="58"/>
        <v>49.8</v>
      </c>
      <c r="J259" s="33"/>
      <c r="K259" s="31">
        <f t="shared" si="59"/>
        <v>49.8</v>
      </c>
      <c r="L259" s="31" t="e">
        <f t="shared" si="53"/>
        <v>#DIV/0!</v>
      </c>
      <c r="M259" s="33"/>
      <c r="N259" s="32">
        <f t="shared" si="54"/>
        <v>0</v>
      </c>
      <c r="O259" s="32" t="e">
        <f t="shared" si="55"/>
        <v>#DIV/0!</v>
      </c>
      <c r="P259" s="32" t="e">
        <f t="shared" si="56"/>
        <v>#DIV/0!</v>
      </c>
      <c r="Q259" s="33"/>
      <c r="R259" s="33"/>
      <c r="S259" s="31">
        <f t="shared" si="60"/>
        <v>0</v>
      </c>
      <c r="T259" s="33"/>
      <c r="U259" s="31">
        <f t="shared" si="61"/>
        <v>0</v>
      </c>
      <c r="V259" s="31">
        <f t="shared" si="62"/>
        <v>0</v>
      </c>
      <c r="W259" s="31" t="e">
        <f t="shared" si="63"/>
        <v>#DIV/0!</v>
      </c>
    </row>
    <row r="260" spans="1:23">
      <c r="A260" s="29" t="s">
        <v>65</v>
      </c>
      <c r="B260" s="29" t="s">
        <v>296</v>
      </c>
      <c r="C260" s="30" t="s">
        <v>302</v>
      </c>
      <c r="D260" s="29" t="s">
        <v>298</v>
      </c>
      <c r="F260" s="31">
        <v>21.12</v>
      </c>
      <c r="H260" s="31">
        <f t="shared" si="57"/>
        <v>57.180000000000007</v>
      </c>
      <c r="I260" s="31">
        <f t="shared" si="58"/>
        <v>57.180000000000007</v>
      </c>
      <c r="J260" s="31">
        <v>36.630000000000003</v>
      </c>
      <c r="K260" s="31">
        <f t="shared" si="59"/>
        <v>20.550000000000004</v>
      </c>
      <c r="L260" s="31">
        <f t="shared" si="53"/>
        <v>17.151780821917807</v>
      </c>
      <c r="M260" s="31">
        <v>10.1</v>
      </c>
      <c r="N260" s="32">
        <f t="shared" si="54"/>
        <v>0.10099999999999999</v>
      </c>
      <c r="O260" s="32">
        <f t="shared" si="55"/>
        <v>4.7292652552926526</v>
      </c>
      <c r="P260" s="32">
        <f t="shared" si="56"/>
        <v>4.7292652552926528E-2</v>
      </c>
      <c r="Q260" s="31">
        <v>1.99</v>
      </c>
      <c r="R260" s="31">
        <v>10.02</v>
      </c>
      <c r="S260" s="31">
        <f t="shared" si="60"/>
        <v>8.0299999999999994</v>
      </c>
      <c r="T260" s="31">
        <v>5.75</v>
      </c>
      <c r="U260" s="31">
        <f t="shared" si="61"/>
        <v>3.76</v>
      </c>
      <c r="V260" s="31">
        <f t="shared" si="62"/>
        <v>4.2699999999999996</v>
      </c>
      <c r="W260" s="31">
        <f t="shared" si="63"/>
        <v>113.56382978723403</v>
      </c>
    </row>
    <row r="261" spans="1:23">
      <c r="A261" s="29" t="s">
        <v>65</v>
      </c>
      <c r="B261" s="30" t="s">
        <v>299</v>
      </c>
      <c r="C261" s="30" t="s">
        <v>302</v>
      </c>
      <c r="D261" s="29" t="s">
        <v>298</v>
      </c>
      <c r="F261" s="31">
        <v>36.06</v>
      </c>
      <c r="H261" s="31">
        <f t="shared" si="57"/>
        <v>110.19</v>
      </c>
      <c r="I261" s="31">
        <f t="shared" si="58"/>
        <v>110.19</v>
      </c>
      <c r="J261" s="33"/>
      <c r="K261" s="31">
        <f t="shared" si="59"/>
        <v>110.19</v>
      </c>
      <c r="L261" s="31" t="e">
        <f t="shared" si="53"/>
        <v>#DIV/0!</v>
      </c>
      <c r="M261" s="33"/>
      <c r="N261" s="32">
        <f t="shared" si="54"/>
        <v>0</v>
      </c>
      <c r="O261" s="32" t="e">
        <f t="shared" si="55"/>
        <v>#DIV/0!</v>
      </c>
      <c r="P261" s="32" t="e">
        <f t="shared" si="56"/>
        <v>#DIV/0!</v>
      </c>
      <c r="Q261" s="33"/>
      <c r="R261" s="33"/>
      <c r="S261" s="31">
        <f t="shared" si="60"/>
        <v>0</v>
      </c>
      <c r="T261" s="33"/>
      <c r="U261" s="31">
        <f t="shared" si="61"/>
        <v>0</v>
      </c>
      <c r="V261" s="31">
        <f t="shared" si="62"/>
        <v>0</v>
      </c>
      <c r="W261" s="31" t="e">
        <f t="shared" si="63"/>
        <v>#DIV/0!</v>
      </c>
    </row>
    <row r="262" spans="1:23">
      <c r="A262" s="29" t="s">
        <v>69</v>
      </c>
      <c r="B262" s="29" t="s">
        <v>296</v>
      </c>
      <c r="C262" s="30" t="s">
        <v>302</v>
      </c>
      <c r="D262" s="29" t="s">
        <v>298</v>
      </c>
      <c r="F262" s="31">
        <v>74.13</v>
      </c>
      <c r="H262" s="31">
        <f t="shared" si="57"/>
        <v>108.19</v>
      </c>
      <c r="I262" s="31">
        <f t="shared" si="58"/>
        <v>108.19</v>
      </c>
      <c r="J262" s="31">
        <v>85.33</v>
      </c>
      <c r="K262" s="31">
        <f t="shared" si="59"/>
        <v>22.86</v>
      </c>
      <c r="L262" s="31">
        <f t="shared" si="53"/>
        <v>50.984293381037567</v>
      </c>
      <c r="M262" s="31">
        <v>11.9</v>
      </c>
      <c r="N262" s="32">
        <f t="shared" si="54"/>
        <v>0.11900000000000001</v>
      </c>
      <c r="O262" s="32">
        <f t="shared" si="55"/>
        <v>7.1101967799642223</v>
      </c>
      <c r="P262" s="32">
        <f t="shared" si="56"/>
        <v>7.1101967799642229E-2</v>
      </c>
      <c r="Q262" s="31">
        <v>2.06</v>
      </c>
      <c r="R262" s="31">
        <v>13.24</v>
      </c>
      <c r="S262" s="31">
        <f t="shared" si="60"/>
        <v>11.18</v>
      </c>
      <c r="T262" s="31">
        <v>8.74</v>
      </c>
      <c r="U262" s="31">
        <f t="shared" si="61"/>
        <v>6.68</v>
      </c>
      <c r="V262" s="31">
        <f t="shared" si="62"/>
        <v>4.5</v>
      </c>
      <c r="W262" s="31">
        <f t="shared" si="63"/>
        <v>67.365269461077844</v>
      </c>
    </row>
    <row r="263" spans="1:23">
      <c r="A263" s="29" t="s">
        <v>69</v>
      </c>
      <c r="B263" s="30" t="s">
        <v>299</v>
      </c>
      <c r="C263" s="30" t="s">
        <v>302</v>
      </c>
      <c r="D263" s="29" t="s">
        <v>298</v>
      </c>
      <c r="F263" s="31">
        <v>34.06</v>
      </c>
      <c r="H263" s="31">
        <f t="shared" si="57"/>
        <v>67.069999999999993</v>
      </c>
      <c r="I263" s="31">
        <f t="shared" si="58"/>
        <v>67.069999999999993</v>
      </c>
      <c r="J263" s="33"/>
      <c r="K263" s="31">
        <f t="shared" si="59"/>
        <v>67.069999999999993</v>
      </c>
      <c r="L263" s="31" t="e">
        <f t="shared" si="53"/>
        <v>#DIV/0!</v>
      </c>
      <c r="M263" s="33"/>
      <c r="N263" s="32">
        <f t="shared" si="54"/>
        <v>0</v>
      </c>
      <c r="O263" s="32" t="e">
        <f t="shared" si="55"/>
        <v>#DIV/0!</v>
      </c>
      <c r="P263" s="32" t="e">
        <f t="shared" si="56"/>
        <v>#DIV/0!</v>
      </c>
      <c r="Q263" s="33"/>
      <c r="R263" s="33"/>
      <c r="S263" s="31">
        <f t="shared" si="60"/>
        <v>0</v>
      </c>
      <c r="T263" s="33"/>
      <c r="U263" s="31">
        <f t="shared" si="61"/>
        <v>0</v>
      </c>
      <c r="V263" s="31">
        <f t="shared" si="62"/>
        <v>0</v>
      </c>
      <c r="W263" s="31" t="e">
        <f t="shared" si="63"/>
        <v>#DIV/0!</v>
      </c>
    </row>
    <row r="264" spans="1:23">
      <c r="A264" s="29" t="s">
        <v>73</v>
      </c>
      <c r="B264" s="29" t="s">
        <v>296</v>
      </c>
      <c r="C264" s="30" t="s">
        <v>302</v>
      </c>
      <c r="D264" s="29" t="s">
        <v>298</v>
      </c>
      <c r="F264" s="31">
        <v>33.01</v>
      </c>
      <c r="H264" s="31">
        <f t="shared" si="57"/>
        <v>97.35</v>
      </c>
      <c r="I264" s="31">
        <f t="shared" si="58"/>
        <v>97.35</v>
      </c>
      <c r="J264" s="31">
        <v>63.04</v>
      </c>
      <c r="K264" s="31">
        <f t="shared" si="59"/>
        <v>34.309999999999995</v>
      </c>
      <c r="L264" s="31">
        <f t="shared" si="53"/>
        <v>29.100701754385963</v>
      </c>
      <c r="M264" s="31">
        <v>10.6</v>
      </c>
      <c r="N264" s="32">
        <f t="shared" si="54"/>
        <v>0.106</v>
      </c>
      <c r="O264" s="32">
        <f t="shared" si="55"/>
        <v>4.8932017543859647</v>
      </c>
      <c r="P264" s="32">
        <f t="shared" si="56"/>
        <v>4.8932017543859646E-2</v>
      </c>
      <c r="Q264" s="31">
        <v>1.86</v>
      </c>
      <c r="R264" s="31">
        <v>10.98</v>
      </c>
      <c r="S264" s="31">
        <f t="shared" si="60"/>
        <v>9.120000000000001</v>
      </c>
      <c r="T264" s="31">
        <v>6.07</v>
      </c>
      <c r="U264" s="31">
        <f t="shared" si="61"/>
        <v>4.21</v>
      </c>
      <c r="V264" s="31">
        <f t="shared" si="62"/>
        <v>4.910000000000001</v>
      </c>
      <c r="W264" s="31">
        <f t="shared" si="63"/>
        <v>116.62707838479814</v>
      </c>
    </row>
    <row r="265" spans="1:23">
      <c r="A265" s="29" t="s">
        <v>73</v>
      </c>
      <c r="B265" s="30" t="s">
        <v>299</v>
      </c>
      <c r="C265" s="30" t="s">
        <v>302</v>
      </c>
      <c r="D265" s="29" t="s">
        <v>298</v>
      </c>
      <c r="F265" s="31">
        <v>64.34</v>
      </c>
      <c r="H265" s="31">
        <f t="shared" si="57"/>
        <v>121.89</v>
      </c>
      <c r="I265" s="31">
        <f t="shared" si="58"/>
        <v>121.89</v>
      </c>
      <c r="J265" s="33"/>
      <c r="K265" s="31">
        <f t="shared" si="59"/>
        <v>121.89</v>
      </c>
      <c r="L265" s="31" t="e">
        <f t="shared" si="53"/>
        <v>#DIV/0!</v>
      </c>
      <c r="M265" s="33"/>
      <c r="N265" s="32">
        <f t="shared" si="54"/>
        <v>0</v>
      </c>
      <c r="O265" s="32" t="e">
        <f t="shared" si="55"/>
        <v>#DIV/0!</v>
      </c>
      <c r="P265" s="32" t="e">
        <f t="shared" si="56"/>
        <v>#DIV/0!</v>
      </c>
      <c r="Q265" s="33"/>
      <c r="R265" s="33"/>
      <c r="S265" s="31">
        <f t="shared" si="60"/>
        <v>0</v>
      </c>
      <c r="T265" s="33"/>
      <c r="U265" s="31">
        <f t="shared" si="61"/>
        <v>0</v>
      </c>
      <c r="V265" s="31">
        <f t="shared" si="62"/>
        <v>0</v>
      </c>
      <c r="W265" s="31" t="e">
        <f t="shared" si="63"/>
        <v>#DIV/0!</v>
      </c>
    </row>
    <row r="266" spans="1:23">
      <c r="A266" s="29" t="s">
        <v>95</v>
      </c>
      <c r="B266" s="29" t="s">
        <v>296</v>
      </c>
      <c r="C266" s="30" t="s">
        <v>302</v>
      </c>
      <c r="D266" s="29" t="s">
        <v>298</v>
      </c>
      <c r="F266" s="31">
        <v>57.55</v>
      </c>
      <c r="H266" s="31">
        <f t="shared" si="57"/>
        <v>129.73000000000002</v>
      </c>
      <c r="I266" s="31">
        <f t="shared" si="58"/>
        <v>129.73000000000002</v>
      </c>
      <c r="J266" s="34">
        <v>88.36</v>
      </c>
      <c r="K266" s="31">
        <f t="shared" si="59"/>
        <v>41.370000000000019</v>
      </c>
      <c r="L266" s="31">
        <f t="shared" si="53"/>
        <v>51.916160337552739</v>
      </c>
      <c r="M266" s="31">
        <v>11.17</v>
      </c>
      <c r="N266" s="32">
        <f t="shared" si="54"/>
        <v>0.11169999999999999</v>
      </c>
      <c r="O266" s="32">
        <f t="shared" si="55"/>
        <v>6.5629641350210965</v>
      </c>
      <c r="P266" s="32">
        <f t="shared" si="56"/>
        <v>6.562964135021096E-2</v>
      </c>
      <c r="Q266" s="31">
        <v>1.88</v>
      </c>
      <c r="R266" s="31">
        <v>11.36</v>
      </c>
      <c r="S266" s="31">
        <f t="shared" si="60"/>
        <v>9.48</v>
      </c>
      <c r="T266" s="31">
        <v>7.45</v>
      </c>
      <c r="U266" s="31">
        <f t="shared" si="61"/>
        <v>5.57</v>
      </c>
      <c r="V266" s="31">
        <f t="shared" si="62"/>
        <v>3.91</v>
      </c>
      <c r="W266" s="31">
        <f t="shared" si="63"/>
        <v>70.197486535008977</v>
      </c>
    </row>
    <row r="267" spans="1:23">
      <c r="A267" s="29" t="s">
        <v>95</v>
      </c>
      <c r="B267" s="30" t="s">
        <v>299</v>
      </c>
      <c r="C267" s="30" t="s">
        <v>302</v>
      </c>
      <c r="D267" s="29" t="s">
        <v>298</v>
      </c>
      <c r="F267" s="31">
        <v>72.180000000000007</v>
      </c>
      <c r="H267" s="31">
        <f t="shared" si="57"/>
        <v>134.65</v>
      </c>
      <c r="I267" s="31">
        <f t="shared" si="58"/>
        <v>134.65</v>
      </c>
      <c r="J267" s="33"/>
      <c r="K267" s="31">
        <f t="shared" si="59"/>
        <v>134.65</v>
      </c>
      <c r="L267" s="31" t="e">
        <f t="shared" si="53"/>
        <v>#DIV/0!</v>
      </c>
      <c r="M267" s="33"/>
      <c r="N267" s="32">
        <f t="shared" si="54"/>
        <v>0</v>
      </c>
      <c r="O267" s="32" t="e">
        <f t="shared" si="55"/>
        <v>#DIV/0!</v>
      </c>
      <c r="P267" s="32" t="e">
        <f t="shared" si="56"/>
        <v>#DIV/0!</v>
      </c>
      <c r="Q267" s="33"/>
      <c r="R267" s="33"/>
      <c r="S267" s="31">
        <f t="shared" si="60"/>
        <v>0</v>
      </c>
      <c r="T267" s="33"/>
      <c r="U267" s="31">
        <f t="shared" si="61"/>
        <v>0</v>
      </c>
      <c r="V267" s="31">
        <f t="shared" si="62"/>
        <v>0</v>
      </c>
      <c r="W267" s="31" t="e">
        <f t="shared" si="63"/>
        <v>#DIV/0!</v>
      </c>
    </row>
    <row r="268" spans="1:23">
      <c r="A268" s="29" t="s">
        <v>99</v>
      </c>
      <c r="B268" s="29" t="s">
        <v>296</v>
      </c>
      <c r="C268" s="30" t="s">
        <v>302</v>
      </c>
      <c r="D268" s="29" t="s">
        <v>298</v>
      </c>
      <c r="F268" s="31">
        <v>62.47</v>
      </c>
      <c r="H268" s="31">
        <f t="shared" si="57"/>
        <v>120.4</v>
      </c>
      <c r="I268" s="31">
        <f t="shared" si="58"/>
        <v>120.4</v>
      </c>
      <c r="J268" s="31">
        <v>95.84</v>
      </c>
      <c r="K268" s="31">
        <f t="shared" si="59"/>
        <v>24.560000000000002</v>
      </c>
      <c r="L268" s="31">
        <f t="shared" si="53"/>
        <v>53.73324590163935</v>
      </c>
      <c r="M268" s="31">
        <v>10.130000000000001</v>
      </c>
      <c r="N268" s="32">
        <f t="shared" si="54"/>
        <v>0.1013</v>
      </c>
      <c r="O268" s="32">
        <f t="shared" si="55"/>
        <v>5.6794426229508206</v>
      </c>
      <c r="P268" s="32">
        <f t="shared" si="56"/>
        <v>5.6794426229508206E-2</v>
      </c>
      <c r="Q268" s="31">
        <v>1.9</v>
      </c>
      <c r="R268" s="31">
        <v>11.05</v>
      </c>
      <c r="S268" s="31">
        <f t="shared" si="60"/>
        <v>9.15</v>
      </c>
      <c r="T268" s="31">
        <v>7.03</v>
      </c>
      <c r="U268" s="31">
        <f t="shared" si="61"/>
        <v>5.1300000000000008</v>
      </c>
      <c r="V268" s="31">
        <f t="shared" si="62"/>
        <v>4.0199999999999996</v>
      </c>
      <c r="W268" s="31">
        <f t="shared" si="63"/>
        <v>78.362573099415187</v>
      </c>
    </row>
    <row r="269" spans="1:23">
      <c r="A269" s="29" t="s">
        <v>99</v>
      </c>
      <c r="B269" s="30" t="s">
        <v>299</v>
      </c>
      <c r="C269" s="30" t="s">
        <v>302</v>
      </c>
      <c r="D269" s="29" t="s">
        <v>298</v>
      </c>
      <c r="F269" s="31">
        <v>57.93</v>
      </c>
      <c r="H269" s="31">
        <f t="shared" si="57"/>
        <v>113.41</v>
      </c>
      <c r="I269" s="31">
        <f t="shared" si="58"/>
        <v>113.41</v>
      </c>
      <c r="J269" s="33"/>
      <c r="K269" s="31">
        <f t="shared" si="59"/>
        <v>113.41</v>
      </c>
      <c r="L269" s="31" t="e">
        <f t="shared" si="53"/>
        <v>#DIV/0!</v>
      </c>
      <c r="M269" s="33"/>
      <c r="N269" s="32">
        <f t="shared" si="54"/>
        <v>0</v>
      </c>
      <c r="O269" s="32" t="e">
        <f t="shared" si="55"/>
        <v>#DIV/0!</v>
      </c>
      <c r="P269" s="32" t="e">
        <f t="shared" si="56"/>
        <v>#DIV/0!</v>
      </c>
      <c r="Q269" s="33"/>
      <c r="R269" s="33"/>
      <c r="S269" s="31">
        <f t="shared" si="60"/>
        <v>0</v>
      </c>
      <c r="T269" s="33"/>
      <c r="U269" s="31">
        <f t="shared" si="61"/>
        <v>0</v>
      </c>
      <c r="V269" s="31">
        <f t="shared" si="62"/>
        <v>0</v>
      </c>
      <c r="W269" s="31" t="e">
        <f t="shared" si="63"/>
        <v>#DIV/0!</v>
      </c>
    </row>
    <row r="270" spans="1:23">
      <c r="A270" s="29" t="s">
        <v>103</v>
      </c>
      <c r="B270" s="29" t="s">
        <v>296</v>
      </c>
      <c r="C270" s="30" t="s">
        <v>302</v>
      </c>
      <c r="D270" s="29" t="s">
        <v>298</v>
      </c>
      <c r="F270" s="31">
        <v>55.48</v>
      </c>
      <c r="H270" s="31">
        <f t="shared" si="57"/>
        <v>118.03</v>
      </c>
      <c r="I270" s="31">
        <f t="shared" si="58"/>
        <v>118.03</v>
      </c>
      <c r="J270" s="31">
        <v>86.94</v>
      </c>
      <c r="K270" s="31">
        <f t="shared" si="59"/>
        <v>31.090000000000003</v>
      </c>
      <c r="L270" s="31">
        <f t="shared" si="53"/>
        <v>43.22551181102363</v>
      </c>
      <c r="M270" s="31">
        <v>10.06</v>
      </c>
      <c r="N270" s="32">
        <f t="shared" si="54"/>
        <v>0.10060000000000001</v>
      </c>
      <c r="O270" s="32">
        <f t="shared" si="55"/>
        <v>5.0017097862767166</v>
      </c>
      <c r="P270" s="32">
        <f t="shared" si="56"/>
        <v>5.0017097862767167E-2</v>
      </c>
      <c r="Q270" s="31">
        <v>1.97</v>
      </c>
      <c r="R270" s="31">
        <v>10.86</v>
      </c>
      <c r="S270" s="31">
        <f t="shared" si="60"/>
        <v>8.8899999999999988</v>
      </c>
      <c r="T270" s="31">
        <v>6.39</v>
      </c>
      <c r="U270" s="31">
        <f t="shared" si="61"/>
        <v>4.42</v>
      </c>
      <c r="V270" s="31">
        <f t="shared" si="62"/>
        <v>4.4699999999999989</v>
      </c>
      <c r="W270" s="31">
        <f t="shared" si="63"/>
        <v>101.13122171945699</v>
      </c>
    </row>
    <row r="271" spans="1:23">
      <c r="A271" s="29" t="s">
        <v>103</v>
      </c>
      <c r="B271" s="30" t="s">
        <v>299</v>
      </c>
      <c r="C271" s="30" t="s">
        <v>302</v>
      </c>
      <c r="D271" s="29" t="s">
        <v>298</v>
      </c>
      <c r="F271" s="31">
        <v>62.55</v>
      </c>
      <c r="H271" s="31">
        <f t="shared" si="57"/>
        <v>126.66</v>
      </c>
      <c r="I271" s="31">
        <f t="shared" si="58"/>
        <v>126.66</v>
      </c>
      <c r="J271" s="33"/>
      <c r="K271" s="31">
        <f t="shared" si="59"/>
        <v>126.66</v>
      </c>
      <c r="L271" s="31" t="e">
        <f t="shared" si="53"/>
        <v>#DIV/0!</v>
      </c>
      <c r="M271" s="33"/>
      <c r="N271" s="32">
        <f t="shared" si="54"/>
        <v>0</v>
      </c>
      <c r="O271" s="32" t="e">
        <f t="shared" si="55"/>
        <v>#DIV/0!</v>
      </c>
      <c r="P271" s="32" t="e">
        <f t="shared" si="56"/>
        <v>#DIV/0!</v>
      </c>
      <c r="Q271" s="33"/>
      <c r="R271" s="33"/>
      <c r="S271" s="31">
        <f t="shared" si="60"/>
        <v>0</v>
      </c>
      <c r="T271" s="33"/>
      <c r="U271" s="31">
        <f t="shared" si="61"/>
        <v>0</v>
      </c>
      <c r="V271" s="31">
        <f t="shared" si="62"/>
        <v>0</v>
      </c>
      <c r="W271" s="31" t="e">
        <f t="shared" si="63"/>
        <v>#DIV/0!</v>
      </c>
    </row>
    <row r="272" spans="1:23">
      <c r="A272" s="29" t="s">
        <v>107</v>
      </c>
      <c r="B272" s="29" t="s">
        <v>296</v>
      </c>
      <c r="C272" s="30" t="s">
        <v>302</v>
      </c>
      <c r="D272" s="29" t="s">
        <v>298</v>
      </c>
      <c r="F272" s="31">
        <v>64.11</v>
      </c>
      <c r="H272" s="31">
        <f t="shared" si="57"/>
        <v>103.50999999999999</v>
      </c>
      <c r="I272" s="31">
        <f t="shared" si="58"/>
        <v>103.50999999999999</v>
      </c>
      <c r="J272" s="31">
        <v>75.62</v>
      </c>
      <c r="K272" s="31">
        <f t="shared" si="59"/>
        <v>27.889999999999986</v>
      </c>
      <c r="L272" s="31">
        <f t="shared" si="53"/>
        <v>35.184305555555568</v>
      </c>
      <c r="M272" s="31">
        <v>10.6</v>
      </c>
      <c r="N272" s="32">
        <f t="shared" si="54"/>
        <v>0.106</v>
      </c>
      <c r="O272" s="32">
        <f t="shared" si="55"/>
        <v>4.9319444444444454</v>
      </c>
      <c r="P272" s="32">
        <f t="shared" si="56"/>
        <v>4.931944444444445E-2</v>
      </c>
      <c r="Q272" s="31">
        <v>1.97</v>
      </c>
      <c r="R272" s="31">
        <v>10.61</v>
      </c>
      <c r="S272" s="31">
        <f t="shared" si="60"/>
        <v>8.6399999999999988</v>
      </c>
      <c r="T272" s="31">
        <v>5.99</v>
      </c>
      <c r="U272" s="31">
        <f t="shared" si="61"/>
        <v>4.0200000000000005</v>
      </c>
      <c r="V272" s="31">
        <f t="shared" si="62"/>
        <v>4.6199999999999983</v>
      </c>
      <c r="W272" s="31">
        <f t="shared" si="63"/>
        <v>114.92537313432831</v>
      </c>
    </row>
    <row r="273" spans="1:23">
      <c r="A273" s="29" t="s">
        <v>107</v>
      </c>
      <c r="B273" s="30" t="s">
        <v>299</v>
      </c>
      <c r="C273" s="30" t="s">
        <v>302</v>
      </c>
      <c r="D273" s="29" t="s">
        <v>298</v>
      </c>
      <c r="F273" s="31">
        <v>39.4</v>
      </c>
      <c r="H273" s="31">
        <f t="shared" si="57"/>
        <v>91.83</v>
      </c>
      <c r="I273" s="31">
        <f t="shared" si="58"/>
        <v>91.83</v>
      </c>
      <c r="J273" s="33"/>
      <c r="K273" s="31">
        <f t="shared" si="59"/>
        <v>91.83</v>
      </c>
      <c r="L273" s="31" t="e">
        <f t="shared" si="53"/>
        <v>#DIV/0!</v>
      </c>
      <c r="M273" s="33"/>
      <c r="N273" s="32">
        <f t="shared" si="54"/>
        <v>0</v>
      </c>
      <c r="O273" s="32" t="e">
        <f t="shared" si="55"/>
        <v>#DIV/0!</v>
      </c>
      <c r="P273" s="32" t="e">
        <f t="shared" si="56"/>
        <v>#DIV/0!</v>
      </c>
      <c r="Q273" s="33"/>
      <c r="R273" s="33"/>
      <c r="S273" s="31">
        <f t="shared" si="60"/>
        <v>0</v>
      </c>
      <c r="T273" s="33"/>
      <c r="U273" s="31">
        <f t="shared" si="61"/>
        <v>0</v>
      </c>
      <c r="V273" s="31">
        <f t="shared" si="62"/>
        <v>0</v>
      </c>
      <c r="W273" s="31" t="e">
        <f t="shared" si="63"/>
        <v>#DIV/0!</v>
      </c>
    </row>
    <row r="274" spans="1:23">
      <c r="A274" s="29" t="s">
        <v>111</v>
      </c>
      <c r="B274" s="29" t="s">
        <v>296</v>
      </c>
      <c r="C274" s="30" t="s">
        <v>302</v>
      </c>
      <c r="D274" s="29" t="s">
        <v>298</v>
      </c>
      <c r="F274" s="31">
        <v>52.43</v>
      </c>
      <c r="H274" s="31">
        <f t="shared" si="57"/>
        <v>107.06</v>
      </c>
      <c r="I274" s="31">
        <f t="shared" si="58"/>
        <v>107.06</v>
      </c>
      <c r="J274" s="31">
        <v>73.47</v>
      </c>
      <c r="K274" s="31">
        <f t="shared" si="59"/>
        <v>33.590000000000003</v>
      </c>
      <c r="L274" s="31">
        <f t="shared" si="53"/>
        <v>32.960022099447514</v>
      </c>
      <c r="M274" s="31">
        <v>10.16</v>
      </c>
      <c r="N274" s="32">
        <f t="shared" si="54"/>
        <v>0.1016</v>
      </c>
      <c r="O274" s="32">
        <f t="shared" si="55"/>
        <v>4.5579668508287297</v>
      </c>
      <c r="P274" s="32">
        <f t="shared" si="56"/>
        <v>4.5579668508287298E-2</v>
      </c>
      <c r="Q274" s="31">
        <v>1.99</v>
      </c>
      <c r="R274" s="31">
        <v>11.04</v>
      </c>
      <c r="S274" s="31">
        <f t="shared" si="60"/>
        <v>9.0499999999999989</v>
      </c>
      <c r="T274" s="31">
        <v>6.05</v>
      </c>
      <c r="U274" s="31">
        <f t="shared" si="61"/>
        <v>4.0599999999999996</v>
      </c>
      <c r="V274" s="31">
        <f t="shared" si="62"/>
        <v>4.9899999999999993</v>
      </c>
      <c r="W274" s="31">
        <f t="shared" si="63"/>
        <v>122.9064039408867</v>
      </c>
    </row>
    <row r="275" spans="1:23">
      <c r="A275" s="29" t="s">
        <v>111</v>
      </c>
      <c r="B275" s="30" t="s">
        <v>299</v>
      </c>
      <c r="C275" s="30" t="s">
        <v>302</v>
      </c>
      <c r="D275" s="29" t="s">
        <v>298</v>
      </c>
      <c r="F275" s="31">
        <v>54.63</v>
      </c>
      <c r="H275" s="31">
        <f t="shared" si="57"/>
        <v>105.78</v>
      </c>
      <c r="I275" s="31">
        <f t="shared" si="58"/>
        <v>105.78</v>
      </c>
      <c r="J275" s="33"/>
      <c r="K275" s="31">
        <f t="shared" si="59"/>
        <v>105.78</v>
      </c>
      <c r="L275" s="31" t="e">
        <f t="shared" si="53"/>
        <v>#DIV/0!</v>
      </c>
      <c r="M275" s="33"/>
      <c r="N275" s="32">
        <f t="shared" si="54"/>
        <v>0</v>
      </c>
      <c r="O275" s="32" t="e">
        <f t="shared" si="55"/>
        <v>#DIV/0!</v>
      </c>
      <c r="P275" s="32" t="e">
        <f t="shared" si="56"/>
        <v>#DIV/0!</v>
      </c>
      <c r="Q275" s="33"/>
      <c r="R275" s="33"/>
      <c r="S275" s="31">
        <f t="shared" si="60"/>
        <v>0</v>
      </c>
      <c r="T275" s="33"/>
      <c r="U275" s="31">
        <f t="shared" si="61"/>
        <v>0</v>
      </c>
      <c r="V275" s="31">
        <f t="shared" si="62"/>
        <v>0</v>
      </c>
      <c r="W275" s="31" t="e">
        <f t="shared" si="63"/>
        <v>#DIV/0!</v>
      </c>
    </row>
    <row r="276" spans="1:23">
      <c r="A276" s="29" t="s">
        <v>115</v>
      </c>
      <c r="B276" s="29" t="s">
        <v>296</v>
      </c>
      <c r="C276" s="30" t="s">
        <v>302</v>
      </c>
      <c r="D276" s="29" t="s">
        <v>298</v>
      </c>
      <c r="F276" s="31">
        <v>51.15</v>
      </c>
      <c r="H276" s="31">
        <f t="shared" si="57"/>
        <v>108.81</v>
      </c>
      <c r="I276" s="31">
        <f t="shared" si="58"/>
        <v>108.81</v>
      </c>
      <c r="J276" s="31">
        <v>73.260000000000005</v>
      </c>
      <c r="K276" s="31">
        <f t="shared" si="59"/>
        <v>35.549999999999997</v>
      </c>
      <c r="L276" s="31">
        <f t="shared" si="53"/>
        <v>37.435054945054951</v>
      </c>
      <c r="M276" s="31">
        <v>10.45</v>
      </c>
      <c r="N276" s="32">
        <f t="shared" si="54"/>
        <v>0.1045</v>
      </c>
      <c r="O276" s="32">
        <f t="shared" si="55"/>
        <v>5.339835164835165</v>
      </c>
      <c r="P276" s="32">
        <f t="shared" si="56"/>
        <v>5.3398351648351647E-2</v>
      </c>
      <c r="Q276" s="31">
        <v>2.06</v>
      </c>
      <c r="R276" s="31">
        <v>9.34</v>
      </c>
      <c r="S276" s="31">
        <f t="shared" si="60"/>
        <v>7.2799999999999994</v>
      </c>
      <c r="T276" s="31">
        <v>5.78</v>
      </c>
      <c r="U276" s="31">
        <f t="shared" si="61"/>
        <v>3.72</v>
      </c>
      <c r="V276" s="31">
        <f t="shared" si="62"/>
        <v>3.5599999999999992</v>
      </c>
      <c r="W276" s="31">
        <f t="shared" si="63"/>
        <v>95.698924731182771</v>
      </c>
    </row>
    <row r="277" spans="1:23">
      <c r="A277" s="29" t="s">
        <v>115</v>
      </c>
      <c r="B277" s="30" t="s">
        <v>299</v>
      </c>
      <c r="C277" s="30" t="s">
        <v>302</v>
      </c>
      <c r="D277" s="29" t="s">
        <v>298</v>
      </c>
      <c r="F277" s="31">
        <v>57.66</v>
      </c>
      <c r="H277" s="31">
        <f t="shared" si="57"/>
        <v>115.91999999999999</v>
      </c>
      <c r="I277" s="31">
        <f t="shared" si="58"/>
        <v>115.91999999999999</v>
      </c>
      <c r="J277" s="33"/>
      <c r="K277" s="31">
        <f t="shared" si="59"/>
        <v>115.91999999999999</v>
      </c>
      <c r="L277" s="31" t="e">
        <f t="shared" si="53"/>
        <v>#DIV/0!</v>
      </c>
      <c r="M277" s="33"/>
      <c r="N277" s="32">
        <f t="shared" si="54"/>
        <v>0</v>
      </c>
      <c r="O277" s="32" t="e">
        <f t="shared" si="55"/>
        <v>#DIV/0!</v>
      </c>
      <c r="P277" s="32" t="e">
        <f t="shared" si="56"/>
        <v>#DIV/0!</v>
      </c>
      <c r="Q277" s="33"/>
      <c r="R277" s="33"/>
      <c r="S277" s="31">
        <f t="shared" si="60"/>
        <v>0</v>
      </c>
      <c r="T277" s="33"/>
      <c r="U277" s="31">
        <f t="shared" si="61"/>
        <v>0</v>
      </c>
      <c r="V277" s="31">
        <f t="shared" si="62"/>
        <v>0</v>
      </c>
      <c r="W277" s="31" t="e">
        <f t="shared" si="63"/>
        <v>#DIV/0!</v>
      </c>
    </row>
    <row r="278" spans="1:23">
      <c r="A278" s="29" t="s">
        <v>35</v>
      </c>
      <c r="B278" s="29" t="s">
        <v>296</v>
      </c>
      <c r="C278" s="30" t="s">
        <v>302</v>
      </c>
      <c r="D278" s="29" t="s">
        <v>298</v>
      </c>
      <c r="F278" s="31">
        <v>58.26</v>
      </c>
      <c r="H278" s="31">
        <f t="shared" si="57"/>
        <v>99.74</v>
      </c>
      <c r="I278" s="31">
        <f t="shared" si="58"/>
        <v>99.74</v>
      </c>
      <c r="J278" s="31">
        <v>83.77</v>
      </c>
      <c r="K278" s="31">
        <f t="shared" si="59"/>
        <v>15.969999999999999</v>
      </c>
      <c r="L278" s="31">
        <f t="shared" si="53"/>
        <v>30.830814432989683</v>
      </c>
      <c r="M278" s="31">
        <v>11.31</v>
      </c>
      <c r="N278" s="32">
        <f t="shared" si="54"/>
        <v>0.11310000000000001</v>
      </c>
      <c r="O278" s="32">
        <f t="shared" si="55"/>
        <v>4.1625463917525769</v>
      </c>
      <c r="P278" s="32">
        <f t="shared" si="56"/>
        <v>4.1625463917525772E-2</v>
      </c>
      <c r="Q278" s="31">
        <v>1.86</v>
      </c>
      <c r="R278" s="31">
        <v>11.56</v>
      </c>
      <c r="S278" s="31">
        <f t="shared" si="60"/>
        <v>9.7000000000000011</v>
      </c>
      <c r="T278" s="31">
        <v>5.43</v>
      </c>
      <c r="U278" s="31">
        <f t="shared" si="61"/>
        <v>3.5699999999999994</v>
      </c>
      <c r="V278" s="31">
        <f t="shared" si="62"/>
        <v>6.1300000000000017</v>
      </c>
      <c r="W278" s="31">
        <f t="shared" si="63"/>
        <v>171.70868347338944</v>
      </c>
    </row>
    <row r="279" spans="1:23">
      <c r="A279" s="29" t="s">
        <v>35</v>
      </c>
      <c r="B279" s="30" t="s">
        <v>299</v>
      </c>
      <c r="C279" s="30" t="s">
        <v>302</v>
      </c>
      <c r="D279" s="29" t="s">
        <v>298</v>
      </c>
      <c r="F279" s="31">
        <v>41.48</v>
      </c>
      <c r="H279" s="31">
        <f t="shared" si="57"/>
        <v>127.93</v>
      </c>
      <c r="I279" s="31">
        <f t="shared" si="58"/>
        <v>127.93</v>
      </c>
      <c r="J279" s="33"/>
      <c r="K279" s="31">
        <f t="shared" si="59"/>
        <v>127.93</v>
      </c>
      <c r="L279" s="31" t="e">
        <f t="shared" si="53"/>
        <v>#DIV/0!</v>
      </c>
      <c r="M279" s="33"/>
      <c r="N279" s="32">
        <f t="shared" si="54"/>
        <v>0</v>
      </c>
      <c r="O279" s="32" t="e">
        <f t="shared" si="55"/>
        <v>#DIV/0!</v>
      </c>
      <c r="P279" s="32" t="e">
        <f t="shared" si="56"/>
        <v>#DIV/0!</v>
      </c>
      <c r="Q279" s="33"/>
      <c r="R279" s="33"/>
      <c r="S279" s="31">
        <f t="shared" si="60"/>
        <v>0</v>
      </c>
      <c r="T279" s="33"/>
      <c r="U279" s="31">
        <f t="shared" si="61"/>
        <v>0</v>
      </c>
      <c r="V279" s="31">
        <f t="shared" si="62"/>
        <v>0</v>
      </c>
      <c r="W279" s="31" t="e">
        <f t="shared" si="63"/>
        <v>#DIV/0!</v>
      </c>
    </row>
    <row r="280" spans="1:23">
      <c r="A280" s="29" t="s">
        <v>38</v>
      </c>
      <c r="B280" s="29" t="s">
        <v>296</v>
      </c>
      <c r="C280" s="30" t="s">
        <v>302</v>
      </c>
      <c r="D280" s="29" t="s">
        <v>298</v>
      </c>
      <c r="F280" s="31">
        <v>86.45</v>
      </c>
      <c r="H280" s="31">
        <f t="shared" si="57"/>
        <v>193.73000000000002</v>
      </c>
      <c r="I280" s="31">
        <f t="shared" si="58"/>
        <v>193.73000000000002</v>
      </c>
      <c r="J280" s="31">
        <v>112.96</v>
      </c>
      <c r="K280" s="31">
        <f t="shared" si="59"/>
        <v>80.770000000000024</v>
      </c>
      <c r="L280" s="31">
        <f t="shared" ref="L280:L289" si="64">J280*(U280/S280)</f>
        <v>19.216417641764174</v>
      </c>
      <c r="M280" s="31">
        <v>10.46</v>
      </c>
      <c r="N280" s="32">
        <f t="shared" ref="N280:N311" si="65">M280/100</f>
        <v>0.10460000000000001</v>
      </c>
      <c r="O280" s="32">
        <f t="shared" ref="O280:O289" si="66">M280*(U280/S280)</f>
        <v>1.7794239423942395</v>
      </c>
      <c r="P280" s="32">
        <f t="shared" ref="P280:P311" si="67">O280/100</f>
        <v>1.7794239423942395E-2</v>
      </c>
      <c r="Q280" s="31">
        <v>1.8</v>
      </c>
      <c r="R280" s="31">
        <v>12.91</v>
      </c>
      <c r="S280" s="31">
        <f t="shared" si="60"/>
        <v>11.11</v>
      </c>
      <c r="T280" s="31">
        <v>3.69</v>
      </c>
      <c r="U280" s="31">
        <f t="shared" si="61"/>
        <v>1.89</v>
      </c>
      <c r="V280" s="31">
        <f t="shared" si="62"/>
        <v>9.2199999999999989</v>
      </c>
      <c r="W280" s="31">
        <f t="shared" si="63"/>
        <v>487.83068783068779</v>
      </c>
    </row>
    <row r="281" spans="1:23">
      <c r="A281" s="29" t="s">
        <v>38</v>
      </c>
      <c r="B281" s="30" t="s">
        <v>299</v>
      </c>
      <c r="C281" s="30" t="s">
        <v>302</v>
      </c>
      <c r="D281" s="29" t="s">
        <v>298</v>
      </c>
      <c r="F281" s="31">
        <v>107.28</v>
      </c>
      <c r="H281" s="31">
        <f t="shared" si="57"/>
        <v>154.57999999999998</v>
      </c>
      <c r="I281" s="31">
        <f t="shared" si="58"/>
        <v>154.57999999999998</v>
      </c>
      <c r="J281" s="33"/>
      <c r="K281" s="31">
        <f t="shared" si="59"/>
        <v>154.57999999999998</v>
      </c>
      <c r="L281" s="31" t="e">
        <f t="shared" si="64"/>
        <v>#DIV/0!</v>
      </c>
      <c r="M281" s="33"/>
      <c r="N281" s="32">
        <f t="shared" si="65"/>
        <v>0</v>
      </c>
      <c r="O281" s="32" t="e">
        <f t="shared" si="66"/>
        <v>#DIV/0!</v>
      </c>
      <c r="P281" s="32" t="e">
        <f t="shared" si="67"/>
        <v>#DIV/0!</v>
      </c>
      <c r="Q281" s="33"/>
      <c r="R281" s="33"/>
      <c r="S281" s="31">
        <f t="shared" si="60"/>
        <v>0</v>
      </c>
      <c r="T281" s="33"/>
      <c r="U281" s="31">
        <f t="shared" si="61"/>
        <v>0</v>
      </c>
      <c r="V281" s="31">
        <f t="shared" si="62"/>
        <v>0</v>
      </c>
      <c r="W281" s="31" t="e">
        <f t="shared" si="63"/>
        <v>#DIV/0!</v>
      </c>
    </row>
    <row r="282" spans="1:23">
      <c r="A282" s="29" t="s">
        <v>41</v>
      </c>
      <c r="B282" s="29" t="s">
        <v>296</v>
      </c>
      <c r="C282" s="30" t="s">
        <v>302</v>
      </c>
      <c r="D282" s="29" t="s">
        <v>298</v>
      </c>
      <c r="F282" s="31">
        <v>47.3</v>
      </c>
      <c r="H282" s="31">
        <f t="shared" si="57"/>
        <v>122.11</v>
      </c>
      <c r="I282" s="31">
        <f t="shared" si="58"/>
        <v>122.11</v>
      </c>
      <c r="J282" s="31">
        <v>88.48</v>
      </c>
      <c r="K282" s="31">
        <f t="shared" si="59"/>
        <v>33.629999999999995</v>
      </c>
      <c r="L282" s="31">
        <f t="shared" si="64"/>
        <v>32.532040404040401</v>
      </c>
      <c r="M282" s="31">
        <v>10.07</v>
      </c>
      <c r="N282" s="32">
        <f t="shared" si="65"/>
        <v>0.1007</v>
      </c>
      <c r="O282" s="32">
        <f t="shared" si="66"/>
        <v>3.7025050505050503</v>
      </c>
      <c r="P282" s="32">
        <f t="shared" si="67"/>
        <v>3.7025050505050505E-2</v>
      </c>
      <c r="Q282" s="31">
        <v>1.86</v>
      </c>
      <c r="R282" s="31">
        <v>11.76</v>
      </c>
      <c r="S282" s="31">
        <f t="shared" si="60"/>
        <v>9.9</v>
      </c>
      <c r="T282" s="31">
        <v>5.5</v>
      </c>
      <c r="U282" s="31">
        <f t="shared" si="61"/>
        <v>3.6399999999999997</v>
      </c>
      <c r="V282" s="31">
        <f t="shared" si="62"/>
        <v>6.2600000000000007</v>
      </c>
      <c r="W282" s="31">
        <f t="shared" si="63"/>
        <v>171.97802197802201</v>
      </c>
    </row>
    <row r="283" spans="1:23">
      <c r="A283" s="29" t="s">
        <v>41</v>
      </c>
      <c r="B283" s="30" t="s">
        <v>299</v>
      </c>
      <c r="C283" s="30" t="s">
        <v>302</v>
      </c>
      <c r="D283" s="29" t="s">
        <v>298</v>
      </c>
      <c r="F283" s="31">
        <v>74.81</v>
      </c>
      <c r="H283" s="31">
        <f t="shared" si="57"/>
        <v>122.59</v>
      </c>
      <c r="I283" s="31">
        <f t="shared" si="58"/>
        <v>122.59</v>
      </c>
      <c r="J283" s="33"/>
      <c r="K283" s="31">
        <f t="shared" si="59"/>
        <v>122.59</v>
      </c>
      <c r="L283" s="31" t="e">
        <f t="shared" si="64"/>
        <v>#DIV/0!</v>
      </c>
      <c r="M283" s="33"/>
      <c r="N283" s="32">
        <f t="shared" si="65"/>
        <v>0</v>
      </c>
      <c r="O283" s="32" t="e">
        <f t="shared" si="66"/>
        <v>#DIV/0!</v>
      </c>
      <c r="P283" s="32" t="e">
        <f t="shared" si="67"/>
        <v>#DIV/0!</v>
      </c>
      <c r="Q283" s="33"/>
      <c r="R283" s="33"/>
      <c r="S283" s="31">
        <f t="shared" si="60"/>
        <v>0</v>
      </c>
      <c r="T283" s="33"/>
      <c r="U283" s="31">
        <f t="shared" si="61"/>
        <v>0</v>
      </c>
      <c r="V283" s="31">
        <f t="shared" si="62"/>
        <v>0</v>
      </c>
      <c r="W283" s="31" t="e">
        <f t="shared" si="63"/>
        <v>#DIV/0!</v>
      </c>
    </row>
    <row r="284" spans="1:23">
      <c r="A284" s="29" t="s">
        <v>44</v>
      </c>
      <c r="B284" s="29" t="s">
        <v>296</v>
      </c>
      <c r="C284" s="30" t="s">
        <v>302</v>
      </c>
      <c r="D284" s="29" t="s">
        <v>298</v>
      </c>
      <c r="F284" s="31">
        <v>47.78</v>
      </c>
      <c r="H284" s="31">
        <f t="shared" si="57"/>
        <v>157.07999999999998</v>
      </c>
      <c r="I284" s="31">
        <f t="shared" si="58"/>
        <v>157.07999999999998</v>
      </c>
      <c r="J284" s="31">
        <v>122.65</v>
      </c>
      <c r="K284" s="31">
        <f t="shared" si="59"/>
        <v>34.429999999999978</v>
      </c>
      <c r="L284" s="31">
        <f t="shared" si="64"/>
        <v>46.972340425531918</v>
      </c>
      <c r="M284" s="31">
        <v>10.09</v>
      </c>
      <c r="N284" s="32">
        <f t="shared" si="65"/>
        <v>0.1009</v>
      </c>
      <c r="O284" s="32">
        <f t="shared" si="66"/>
        <v>3.8642553191489362</v>
      </c>
      <c r="P284" s="32">
        <f t="shared" si="67"/>
        <v>3.8642553191489362E-2</v>
      </c>
      <c r="Q284" s="31">
        <v>1.95</v>
      </c>
      <c r="R284" s="31">
        <v>11.82</v>
      </c>
      <c r="S284" s="31">
        <f t="shared" si="60"/>
        <v>9.870000000000001</v>
      </c>
      <c r="T284" s="31">
        <v>5.73</v>
      </c>
      <c r="U284" s="31">
        <f t="shared" si="61"/>
        <v>3.7800000000000002</v>
      </c>
      <c r="V284" s="31">
        <f t="shared" si="62"/>
        <v>6.0900000000000007</v>
      </c>
      <c r="W284" s="31">
        <f t="shared" si="63"/>
        <v>161.11111111111111</v>
      </c>
    </row>
    <row r="285" spans="1:23">
      <c r="A285" s="29" t="s">
        <v>44</v>
      </c>
      <c r="B285" s="30" t="s">
        <v>299</v>
      </c>
      <c r="C285" s="30" t="s">
        <v>302</v>
      </c>
      <c r="D285" s="29" t="s">
        <v>298</v>
      </c>
      <c r="F285" s="31">
        <v>109.3</v>
      </c>
      <c r="H285" s="31">
        <f t="shared" si="57"/>
        <v>161.57</v>
      </c>
      <c r="I285" s="31">
        <f t="shared" si="58"/>
        <v>161.57</v>
      </c>
      <c r="J285" s="33"/>
      <c r="K285" s="31">
        <f t="shared" si="59"/>
        <v>161.57</v>
      </c>
      <c r="L285" s="31" t="e">
        <f t="shared" si="64"/>
        <v>#DIV/0!</v>
      </c>
      <c r="M285" s="33"/>
      <c r="N285" s="32">
        <f t="shared" si="65"/>
        <v>0</v>
      </c>
      <c r="O285" s="32" t="e">
        <f t="shared" si="66"/>
        <v>#DIV/0!</v>
      </c>
      <c r="P285" s="32" t="e">
        <f t="shared" si="67"/>
        <v>#DIV/0!</v>
      </c>
      <c r="Q285" s="33"/>
      <c r="R285" s="33"/>
      <c r="S285" s="31">
        <f t="shared" si="60"/>
        <v>0</v>
      </c>
      <c r="T285" s="33"/>
      <c r="U285" s="31">
        <f t="shared" si="61"/>
        <v>0</v>
      </c>
      <c r="V285" s="31">
        <f t="shared" si="62"/>
        <v>0</v>
      </c>
      <c r="W285" s="31" t="e">
        <f t="shared" si="63"/>
        <v>#DIV/0!</v>
      </c>
    </row>
    <row r="286" spans="1:23">
      <c r="A286" s="29" t="s">
        <v>47</v>
      </c>
      <c r="B286" s="29" t="s">
        <v>296</v>
      </c>
      <c r="C286" s="30" t="s">
        <v>302</v>
      </c>
      <c r="D286" s="29" t="s">
        <v>298</v>
      </c>
      <c r="F286" s="31">
        <v>52.27</v>
      </c>
      <c r="H286" s="31">
        <f t="shared" si="57"/>
        <v>118.69</v>
      </c>
      <c r="I286" s="31">
        <f t="shared" si="58"/>
        <v>118.69</v>
      </c>
      <c r="J286" s="31">
        <v>94.69</v>
      </c>
      <c r="K286" s="31">
        <f t="shared" si="59"/>
        <v>24</v>
      </c>
      <c r="L286" s="31">
        <f t="shared" si="64"/>
        <v>33.167657458563532</v>
      </c>
      <c r="M286" s="31">
        <v>10.08</v>
      </c>
      <c r="N286" s="32">
        <f t="shared" si="65"/>
        <v>0.1008</v>
      </c>
      <c r="O286" s="32">
        <f t="shared" si="66"/>
        <v>3.53078453038674</v>
      </c>
      <c r="P286" s="32">
        <f t="shared" si="67"/>
        <v>3.5307845303867401E-2</v>
      </c>
      <c r="Q286" s="31">
        <v>1.96</v>
      </c>
      <c r="R286" s="31">
        <v>11.01</v>
      </c>
      <c r="S286" s="31">
        <f t="shared" si="60"/>
        <v>9.0500000000000007</v>
      </c>
      <c r="T286" s="31">
        <v>5.13</v>
      </c>
      <c r="U286" s="31">
        <f t="shared" si="61"/>
        <v>3.17</v>
      </c>
      <c r="V286" s="31">
        <f t="shared" si="62"/>
        <v>5.8800000000000008</v>
      </c>
      <c r="W286" s="31">
        <f t="shared" si="63"/>
        <v>185.4889589905363</v>
      </c>
    </row>
    <row r="287" spans="1:23">
      <c r="A287" s="29" t="s">
        <v>47</v>
      </c>
      <c r="B287" s="30" t="s">
        <v>299</v>
      </c>
      <c r="C287" s="30" t="s">
        <v>302</v>
      </c>
      <c r="D287" s="29" t="s">
        <v>298</v>
      </c>
      <c r="F287" s="31">
        <v>66.42</v>
      </c>
      <c r="H287" s="31">
        <f t="shared" si="57"/>
        <v>147.94999999999999</v>
      </c>
      <c r="I287" s="31">
        <f t="shared" si="58"/>
        <v>147.94999999999999</v>
      </c>
      <c r="J287" s="33"/>
      <c r="K287" s="31">
        <f t="shared" si="59"/>
        <v>147.94999999999999</v>
      </c>
      <c r="L287" s="31" t="e">
        <f t="shared" si="64"/>
        <v>#DIV/0!</v>
      </c>
      <c r="M287" s="33"/>
      <c r="N287" s="32">
        <f t="shared" si="65"/>
        <v>0</v>
      </c>
      <c r="O287" s="32" t="e">
        <f t="shared" si="66"/>
        <v>#DIV/0!</v>
      </c>
      <c r="P287" s="32" t="e">
        <f t="shared" si="67"/>
        <v>#DIV/0!</v>
      </c>
      <c r="Q287" s="33"/>
      <c r="R287" s="33"/>
      <c r="S287" s="31">
        <f t="shared" si="60"/>
        <v>0</v>
      </c>
      <c r="T287" s="33"/>
      <c r="U287" s="31">
        <f t="shared" si="61"/>
        <v>0</v>
      </c>
      <c r="V287" s="31">
        <f t="shared" si="62"/>
        <v>0</v>
      </c>
      <c r="W287" s="31" t="e">
        <f t="shared" si="63"/>
        <v>#DIV/0!</v>
      </c>
    </row>
    <row r="288" spans="1:23">
      <c r="A288" s="29" t="s">
        <v>50</v>
      </c>
      <c r="B288" s="29" t="s">
        <v>296</v>
      </c>
      <c r="C288" s="30" t="s">
        <v>302</v>
      </c>
      <c r="D288" s="29" t="s">
        <v>298</v>
      </c>
      <c r="F288" s="31">
        <v>81.53</v>
      </c>
      <c r="H288" s="31">
        <f t="shared" si="57"/>
        <v>163.47</v>
      </c>
      <c r="I288" s="31">
        <f t="shared" si="58"/>
        <v>163.47</v>
      </c>
      <c r="J288" s="31">
        <v>132.22999999999999</v>
      </c>
      <c r="K288" s="31">
        <f t="shared" si="59"/>
        <v>31.240000000000009</v>
      </c>
      <c r="L288" s="31">
        <f t="shared" si="64"/>
        <v>48.600664711632469</v>
      </c>
      <c r="M288" s="31">
        <v>10.199999999999999</v>
      </c>
      <c r="N288" s="32">
        <f t="shared" si="65"/>
        <v>0.10199999999999999</v>
      </c>
      <c r="O288" s="32">
        <f t="shared" si="66"/>
        <v>3.7489736070381241</v>
      </c>
      <c r="P288" s="32">
        <f t="shared" si="67"/>
        <v>3.7489736070381238E-2</v>
      </c>
      <c r="Q288" s="31">
        <v>1.89</v>
      </c>
      <c r="R288" s="31">
        <v>12.12</v>
      </c>
      <c r="S288" s="31">
        <f t="shared" si="60"/>
        <v>10.229999999999999</v>
      </c>
      <c r="T288" s="31">
        <v>5.65</v>
      </c>
      <c r="U288" s="31">
        <f t="shared" si="61"/>
        <v>3.7600000000000007</v>
      </c>
      <c r="V288" s="31">
        <f t="shared" si="62"/>
        <v>6.469999999999998</v>
      </c>
      <c r="W288" s="31">
        <f t="shared" si="63"/>
        <v>172.0744680851063</v>
      </c>
    </row>
    <row r="289" spans="1:23">
      <c r="A289" s="29" t="s">
        <v>50</v>
      </c>
      <c r="B289" s="30" t="s">
        <v>299</v>
      </c>
      <c r="C289" s="30" t="s">
        <v>302</v>
      </c>
      <c r="D289" s="29" t="s">
        <v>298</v>
      </c>
      <c r="F289" s="31">
        <v>81.94</v>
      </c>
      <c r="H289" s="31">
        <f t="shared" si="57"/>
        <v>81.94</v>
      </c>
      <c r="I289" s="31">
        <f t="shared" si="58"/>
        <v>81.94</v>
      </c>
      <c r="J289" s="33"/>
      <c r="K289" s="31">
        <f t="shared" si="59"/>
        <v>81.94</v>
      </c>
      <c r="L289" s="31" t="e">
        <f t="shared" si="64"/>
        <v>#DIV/0!</v>
      </c>
      <c r="M289" s="33"/>
      <c r="N289" s="32">
        <f t="shared" si="65"/>
        <v>0</v>
      </c>
      <c r="O289" s="32" t="e">
        <f t="shared" si="66"/>
        <v>#DIV/0!</v>
      </c>
      <c r="P289" s="32" t="e">
        <f t="shared" si="67"/>
        <v>#DIV/0!</v>
      </c>
      <c r="Q289" s="33"/>
      <c r="R289" s="33"/>
      <c r="S289" s="31">
        <f t="shared" si="60"/>
        <v>0</v>
      </c>
      <c r="T289" s="33"/>
      <c r="U289" s="31">
        <f t="shared" si="61"/>
        <v>0</v>
      </c>
      <c r="V289" s="31">
        <f t="shared" si="62"/>
        <v>0</v>
      </c>
      <c r="W289" s="31" t="e">
        <f t="shared" si="63"/>
        <v>#DIV/0!</v>
      </c>
    </row>
    <row r="578" spans="2:23">
      <c r="B578" s="30"/>
      <c r="C578" s="30"/>
      <c r="U578" s="31"/>
      <c r="V578" s="31"/>
      <c r="W578" s="31"/>
    </row>
    <row r="579" spans="2:23">
      <c r="B579" s="30"/>
      <c r="C579" s="30"/>
      <c r="U579" s="31"/>
      <c r="V579" s="31"/>
      <c r="W579" s="31"/>
    </row>
    <row r="580" spans="2:23">
      <c r="B580" s="30"/>
      <c r="C580" s="30"/>
      <c r="U580" s="31"/>
      <c r="V580" s="31"/>
      <c r="W580" s="31"/>
    </row>
    <row r="581" spans="2:23">
      <c r="B581" s="30"/>
      <c r="C581" s="30"/>
      <c r="U581" s="31"/>
      <c r="V581" s="31"/>
      <c r="W581" s="31"/>
    </row>
    <row r="582" spans="2:23">
      <c r="B582" s="30"/>
      <c r="C582" s="30"/>
      <c r="U582" s="31"/>
      <c r="V582" s="31"/>
      <c r="W582" s="31"/>
    </row>
    <row r="583" spans="2:23">
      <c r="B583" s="30"/>
      <c r="C583" s="30"/>
      <c r="U583" s="31"/>
      <c r="V583" s="31"/>
      <c r="W583" s="31"/>
    </row>
    <row r="584" spans="2:23">
      <c r="B584" s="30"/>
      <c r="C584" s="30"/>
      <c r="U584" s="31"/>
      <c r="V584" s="31"/>
      <c r="W584" s="31"/>
    </row>
    <row r="585" spans="2:23">
      <c r="B585" s="30"/>
      <c r="C585" s="30"/>
      <c r="U585" s="31"/>
      <c r="V585" s="31"/>
      <c r="W585" s="31"/>
    </row>
    <row r="586" spans="2:23">
      <c r="B586" s="30"/>
      <c r="C586" s="30"/>
      <c r="U586" s="31"/>
      <c r="V586" s="31"/>
      <c r="W586" s="31"/>
    </row>
    <row r="587" spans="2:23">
      <c r="B587" s="30"/>
      <c r="C587" s="30"/>
      <c r="U587" s="31"/>
      <c r="V587" s="31"/>
      <c r="W587" s="31"/>
    </row>
    <row r="588" spans="2:23">
      <c r="B588" s="30"/>
      <c r="C588" s="30"/>
      <c r="U588" s="31"/>
      <c r="V588" s="31"/>
      <c r="W588" s="31"/>
    </row>
    <row r="589" spans="2:23">
      <c r="B589" s="30"/>
      <c r="C589" s="30"/>
      <c r="U589" s="31"/>
      <c r="V589" s="31"/>
      <c r="W589" s="31"/>
    </row>
    <row r="590" spans="2:23">
      <c r="B590" s="30"/>
      <c r="C590" s="30"/>
      <c r="U590" s="31"/>
      <c r="V590" s="31"/>
      <c r="W590" s="31"/>
    </row>
    <row r="591" spans="2:23">
      <c r="B591" s="30"/>
      <c r="C591" s="30"/>
      <c r="U591" s="31"/>
      <c r="V591" s="31"/>
      <c r="W591" s="31"/>
    </row>
    <row r="592" spans="2:23">
      <c r="B592" s="30"/>
      <c r="C592" s="30"/>
      <c r="U592" s="31"/>
      <c r="V592" s="31"/>
      <c r="W592" s="31"/>
    </row>
    <row r="593" spans="2:23">
      <c r="B593" s="30"/>
      <c r="C593" s="30"/>
      <c r="U593" s="31"/>
      <c r="V593" s="31"/>
      <c r="W593" s="31"/>
    </row>
    <row r="594" spans="2:23">
      <c r="B594" s="30"/>
      <c r="C594" s="30"/>
      <c r="U594" s="31"/>
      <c r="V594" s="31"/>
      <c r="W594" s="31"/>
    </row>
    <row r="595" spans="2:23">
      <c r="B595" s="30"/>
      <c r="C595" s="30"/>
      <c r="U595" s="31"/>
      <c r="V595" s="31"/>
      <c r="W595" s="31"/>
    </row>
    <row r="596" spans="2:23">
      <c r="B596" s="30"/>
      <c r="C596" s="30"/>
      <c r="U596" s="31"/>
      <c r="V596" s="31"/>
      <c r="W596" s="31"/>
    </row>
    <row r="597" spans="2:23">
      <c r="B597" s="30"/>
      <c r="C597" s="30"/>
      <c r="U597" s="31"/>
      <c r="V597" s="31"/>
      <c r="W597" s="31"/>
    </row>
    <row r="598" spans="2:23">
      <c r="B598" s="30"/>
      <c r="C598" s="30"/>
      <c r="U598" s="31"/>
      <c r="V598" s="31"/>
      <c r="W598" s="31"/>
    </row>
    <row r="599" spans="2:23">
      <c r="B599" s="30"/>
      <c r="C599" s="30"/>
      <c r="U599" s="31"/>
      <c r="V599" s="31"/>
      <c r="W599" s="31"/>
    </row>
    <row r="600" spans="2:23">
      <c r="B600" s="30"/>
      <c r="C600" s="30"/>
      <c r="U600" s="31"/>
      <c r="V600" s="31"/>
      <c r="W600" s="31"/>
    </row>
    <row r="601" spans="2:23">
      <c r="B601" s="30"/>
      <c r="C601" s="30"/>
      <c r="U601" s="31"/>
      <c r="V601" s="31"/>
      <c r="W601" s="31"/>
    </row>
    <row r="602" spans="2:23">
      <c r="B602" s="30"/>
      <c r="C602" s="30"/>
      <c r="U602" s="31"/>
      <c r="V602" s="31"/>
      <c r="W602" s="31"/>
    </row>
    <row r="603" spans="2:23">
      <c r="B603" s="30"/>
      <c r="C603" s="30"/>
      <c r="U603" s="31"/>
      <c r="V603" s="31"/>
      <c r="W603" s="31"/>
    </row>
    <row r="604" spans="2:23">
      <c r="B604" s="30"/>
      <c r="C604" s="30"/>
      <c r="U604" s="31"/>
      <c r="V604" s="31"/>
      <c r="W604" s="31"/>
    </row>
    <row r="605" spans="2:23">
      <c r="B605" s="30"/>
      <c r="C605" s="30"/>
      <c r="U605" s="31"/>
      <c r="V605" s="31"/>
      <c r="W605" s="31"/>
    </row>
    <row r="606" spans="2:23">
      <c r="B606" s="30"/>
      <c r="C606" s="30"/>
      <c r="U606" s="31"/>
      <c r="V606" s="31"/>
      <c r="W606" s="31"/>
    </row>
    <row r="607" spans="2:23">
      <c r="B607" s="30"/>
      <c r="C607" s="30"/>
      <c r="U607" s="31"/>
      <c r="V607" s="31"/>
      <c r="W607" s="31"/>
    </row>
    <row r="608" spans="2:23">
      <c r="B608" s="30"/>
      <c r="C608" s="30"/>
      <c r="U608" s="31"/>
      <c r="V608" s="31"/>
      <c r="W608" s="31"/>
    </row>
    <row r="609" spans="2:23">
      <c r="B609" s="30"/>
      <c r="C609" s="30"/>
      <c r="U609" s="31"/>
      <c r="V609" s="31"/>
      <c r="W609" s="31"/>
    </row>
    <row r="610" spans="2:23">
      <c r="B610" s="30"/>
      <c r="C610" s="30"/>
      <c r="U610" s="31"/>
      <c r="V610" s="31"/>
      <c r="W610" s="31"/>
    </row>
    <row r="611" spans="2:23">
      <c r="B611" s="30"/>
      <c r="C611" s="30"/>
      <c r="U611" s="31"/>
      <c r="V611" s="31"/>
      <c r="W611" s="31"/>
    </row>
    <row r="612" spans="2:23">
      <c r="B612" s="30"/>
      <c r="C612" s="30"/>
      <c r="U612" s="31"/>
      <c r="V612" s="31"/>
      <c r="W612" s="31"/>
    </row>
    <row r="613" spans="2:23">
      <c r="B613" s="30"/>
      <c r="C613" s="30"/>
      <c r="U613" s="31"/>
      <c r="V613" s="31"/>
      <c r="W613" s="31"/>
    </row>
    <row r="614" spans="2:23">
      <c r="B614" s="30"/>
      <c r="C614" s="30"/>
      <c r="U614" s="31"/>
      <c r="V614" s="31"/>
      <c r="W614" s="31"/>
    </row>
    <row r="615" spans="2:23">
      <c r="B615" s="30"/>
      <c r="C615" s="30"/>
      <c r="U615" s="31"/>
      <c r="V615" s="31"/>
      <c r="W615" s="31"/>
    </row>
    <row r="616" spans="2:23">
      <c r="B616" s="30"/>
      <c r="C616" s="30"/>
      <c r="U616" s="31"/>
      <c r="V616" s="31"/>
      <c r="W616" s="31"/>
    </row>
    <row r="617" spans="2:23">
      <c r="B617" s="30"/>
      <c r="C617" s="30"/>
      <c r="U617" s="31"/>
      <c r="V617" s="31"/>
      <c r="W617" s="31"/>
    </row>
    <row r="618" spans="2:23">
      <c r="B618" s="30"/>
      <c r="C618" s="30"/>
      <c r="U618" s="31"/>
      <c r="V618" s="31"/>
      <c r="W618" s="31"/>
    </row>
    <row r="619" spans="2:23">
      <c r="B619" s="30"/>
      <c r="C619" s="30"/>
      <c r="U619" s="31"/>
      <c r="V619" s="31"/>
      <c r="W619" s="31"/>
    </row>
    <row r="620" spans="2:23">
      <c r="B620" s="30"/>
      <c r="C620" s="30"/>
      <c r="U620" s="31"/>
      <c r="V620" s="31"/>
      <c r="W620" s="31"/>
    </row>
    <row r="621" spans="2:23">
      <c r="B621" s="30"/>
      <c r="C621" s="30"/>
      <c r="U621" s="31"/>
      <c r="V621" s="31"/>
      <c r="W621" s="31"/>
    </row>
    <row r="622" spans="2:23">
      <c r="B622" s="30"/>
      <c r="C622" s="30"/>
      <c r="U622" s="31"/>
      <c r="V622" s="31"/>
      <c r="W622" s="31"/>
    </row>
    <row r="623" spans="2:23">
      <c r="B623" s="30"/>
      <c r="C623" s="30"/>
      <c r="U623" s="31"/>
      <c r="V623" s="31"/>
      <c r="W623" s="31"/>
    </row>
    <row r="624" spans="2:23">
      <c r="B624" s="30"/>
      <c r="C624" s="30"/>
      <c r="U624" s="31"/>
      <c r="V624" s="31"/>
      <c r="W624" s="31"/>
    </row>
    <row r="625" spans="2:23">
      <c r="B625" s="30"/>
      <c r="C625" s="30"/>
      <c r="U625" s="31"/>
      <c r="V625" s="31"/>
      <c r="W625" s="31"/>
    </row>
    <row r="626" spans="2:23">
      <c r="B626" s="30"/>
      <c r="C626" s="30"/>
      <c r="U626" s="31"/>
      <c r="V626" s="31"/>
      <c r="W626" s="31"/>
    </row>
    <row r="627" spans="2:23">
      <c r="B627" s="30"/>
      <c r="C627" s="30"/>
      <c r="U627" s="31"/>
      <c r="V627" s="31"/>
      <c r="W627" s="31"/>
    </row>
    <row r="628" spans="2:23">
      <c r="B628" s="30"/>
      <c r="C628" s="30"/>
      <c r="U628" s="31"/>
      <c r="V628" s="31"/>
      <c r="W628" s="31"/>
    </row>
    <row r="629" spans="2:23">
      <c r="B629" s="30"/>
      <c r="C629" s="30"/>
      <c r="U629" s="31"/>
      <c r="V629" s="31"/>
      <c r="W629" s="31"/>
    </row>
    <row r="630" spans="2:23">
      <c r="B630" s="30"/>
      <c r="C630" s="30"/>
      <c r="U630" s="31"/>
      <c r="V630" s="31"/>
      <c r="W630" s="31"/>
    </row>
    <row r="631" spans="2:23">
      <c r="B631" s="30"/>
      <c r="C631" s="30"/>
      <c r="U631" s="31"/>
      <c r="V631" s="31"/>
      <c r="W631" s="31"/>
    </row>
    <row r="632" spans="2:23">
      <c r="B632" s="30"/>
      <c r="C632" s="30"/>
      <c r="U632" s="31"/>
      <c r="V632" s="31"/>
      <c r="W632" s="31"/>
    </row>
    <row r="633" spans="2:23">
      <c r="B633" s="30"/>
      <c r="C633" s="30"/>
      <c r="U633" s="31"/>
      <c r="V633" s="31"/>
      <c r="W633" s="31"/>
    </row>
    <row r="634" spans="2:23">
      <c r="B634" s="30"/>
      <c r="C634" s="30"/>
      <c r="U634" s="31"/>
      <c r="V634" s="31"/>
      <c r="W634" s="31"/>
    </row>
    <row r="635" spans="2:23">
      <c r="B635" s="30"/>
      <c r="C635" s="30"/>
      <c r="U635" s="31"/>
      <c r="V635" s="31"/>
      <c r="W635" s="31"/>
    </row>
    <row r="636" spans="2:23">
      <c r="B636" s="30"/>
      <c r="C636" s="30"/>
      <c r="U636" s="31"/>
      <c r="V636" s="31"/>
      <c r="W636" s="31"/>
    </row>
    <row r="637" spans="2:23">
      <c r="B637" s="30"/>
      <c r="C637" s="30"/>
      <c r="U637" s="31"/>
      <c r="V637" s="31"/>
      <c r="W637" s="31"/>
    </row>
    <row r="638" spans="2:23">
      <c r="B638" s="30"/>
      <c r="C638" s="30"/>
      <c r="U638" s="31"/>
      <c r="V638" s="31"/>
      <c r="W638" s="31"/>
    </row>
    <row r="639" spans="2:23">
      <c r="B639" s="30"/>
      <c r="C639" s="30"/>
      <c r="U639" s="31"/>
      <c r="V639" s="31"/>
      <c r="W639" s="31"/>
    </row>
    <row r="640" spans="2:23">
      <c r="B640" s="30"/>
      <c r="C640" s="30"/>
      <c r="U640" s="31"/>
      <c r="V640" s="31"/>
      <c r="W640" s="31"/>
    </row>
    <row r="641" spans="2:23">
      <c r="B641" s="30"/>
      <c r="C641" s="30"/>
      <c r="U641" s="31"/>
      <c r="V641" s="31"/>
      <c r="W641" s="31"/>
    </row>
    <row r="642" spans="2:23">
      <c r="B642" s="30"/>
      <c r="C642" s="30"/>
      <c r="J642" s="34"/>
      <c r="M642" s="34"/>
      <c r="Q642" s="34"/>
      <c r="R642" s="34"/>
      <c r="T642" s="34"/>
      <c r="U642" s="31"/>
      <c r="V642" s="31"/>
      <c r="W642" s="31"/>
    </row>
    <row r="643" spans="2:23">
      <c r="B643" s="30"/>
      <c r="C643" s="30"/>
      <c r="U643" s="31"/>
      <c r="V643" s="31"/>
      <c r="W643" s="31"/>
    </row>
    <row r="644" spans="2:23">
      <c r="B644" s="30"/>
      <c r="C644" s="30"/>
      <c r="U644" s="31"/>
      <c r="V644" s="31"/>
      <c r="W644" s="31"/>
    </row>
    <row r="645" spans="2:23">
      <c r="B645" s="30"/>
      <c r="C645" s="30"/>
      <c r="U645" s="31"/>
      <c r="V645" s="31"/>
      <c r="W645" s="31"/>
    </row>
    <row r="646" spans="2:23">
      <c r="B646" s="30"/>
      <c r="C646" s="30"/>
      <c r="U646" s="31"/>
      <c r="V646" s="31"/>
      <c r="W646" s="31"/>
    </row>
  </sheetData>
  <sortState ref="A2:W646">
    <sortCondition ref="D2:D646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6"/>
  <sheetViews>
    <sheetView workbookViewId="0">
      <selection activeCell="N73" sqref="N2:N73"/>
    </sheetView>
  </sheetViews>
  <sheetFormatPr baseColWidth="10" defaultRowHeight="15" x14ac:dyDescent="0"/>
  <cols>
    <col min="1" max="5" width="10.83203125" style="28"/>
    <col min="10" max="10" width="8.1640625" style="29" bestFit="1" customWidth="1"/>
    <col min="11" max="12" width="6.33203125" style="29" bestFit="1" customWidth="1"/>
    <col min="13" max="13" width="4.6640625" style="29" bestFit="1" customWidth="1"/>
    <col min="14" max="14" width="11.5" style="31" bestFit="1" customWidth="1"/>
  </cols>
  <sheetData>
    <row r="1" spans="1:14" ht="45">
      <c r="A1" s="23" t="s">
        <v>273</v>
      </c>
      <c r="B1" s="24" t="s">
        <v>274</v>
      </c>
      <c r="C1" s="25" t="s">
        <v>275</v>
      </c>
      <c r="D1" s="24" t="s">
        <v>276</v>
      </c>
      <c r="E1" s="26" t="s">
        <v>284</v>
      </c>
      <c r="J1" s="23" t="s">
        <v>273</v>
      </c>
      <c r="K1" s="24" t="s">
        <v>274</v>
      </c>
      <c r="L1" s="25" t="s">
        <v>275</v>
      </c>
      <c r="M1" s="24" t="s">
        <v>276</v>
      </c>
      <c r="N1" s="26" t="s">
        <v>284</v>
      </c>
    </row>
    <row r="2" spans="1:14">
      <c r="A2" s="29" t="s">
        <v>17</v>
      </c>
      <c r="B2" s="29" t="s">
        <v>296</v>
      </c>
      <c r="C2" s="30" t="s">
        <v>297</v>
      </c>
      <c r="D2" s="29" t="s">
        <v>301</v>
      </c>
      <c r="E2" s="31">
        <v>186.57</v>
      </c>
      <c r="J2" s="29" t="s">
        <v>17</v>
      </c>
      <c r="K2" s="30" t="s">
        <v>296</v>
      </c>
      <c r="L2" s="30" t="s">
        <v>302</v>
      </c>
      <c r="M2" s="29" t="s">
        <v>301</v>
      </c>
      <c r="N2" s="31">
        <v>160.26515397082656</v>
      </c>
    </row>
    <row r="3" spans="1:14">
      <c r="A3" s="29" t="s">
        <v>20</v>
      </c>
      <c r="B3" s="29" t="s">
        <v>296</v>
      </c>
      <c r="C3" s="30" t="s">
        <v>297</v>
      </c>
      <c r="D3" s="29" t="s">
        <v>301</v>
      </c>
      <c r="E3" s="31">
        <v>161.00474226804127</v>
      </c>
      <c r="J3" s="29" t="s">
        <v>20</v>
      </c>
      <c r="K3" s="30" t="s">
        <v>296</v>
      </c>
      <c r="L3" s="30" t="s">
        <v>302</v>
      </c>
      <c r="M3" s="29" t="s">
        <v>301</v>
      </c>
      <c r="N3" s="31">
        <v>194.95496062992123</v>
      </c>
    </row>
    <row r="4" spans="1:14">
      <c r="A4" s="29" t="s">
        <v>23</v>
      </c>
      <c r="B4" s="29" t="s">
        <v>296</v>
      </c>
      <c r="C4" s="30" t="s">
        <v>297</v>
      </c>
      <c r="D4" s="29" t="s">
        <v>301</v>
      </c>
      <c r="E4" s="31">
        <v>107.18964</v>
      </c>
      <c r="J4" s="29" t="s">
        <v>23</v>
      </c>
      <c r="K4" s="30" t="s">
        <v>296</v>
      </c>
      <c r="L4" s="30" t="s">
        <v>302</v>
      </c>
      <c r="M4" s="29" t="s">
        <v>301</v>
      </c>
      <c r="N4" s="31">
        <v>104.85805843543828</v>
      </c>
    </row>
    <row r="5" spans="1:14">
      <c r="A5" s="29" t="s">
        <v>26</v>
      </c>
      <c r="B5" s="29" t="s">
        <v>296</v>
      </c>
      <c r="C5" s="30" t="s">
        <v>297</v>
      </c>
      <c r="D5" s="29" t="s">
        <v>301</v>
      </c>
      <c r="E5" s="31">
        <v>157.54743615934629</v>
      </c>
      <c r="J5" s="29" t="s">
        <v>26</v>
      </c>
      <c r="K5" s="30" t="s">
        <v>296</v>
      </c>
      <c r="L5" s="30" t="s">
        <v>302</v>
      </c>
      <c r="M5" s="29" t="s">
        <v>301</v>
      </c>
      <c r="N5" s="31">
        <v>203.78060606060603</v>
      </c>
    </row>
    <row r="6" spans="1:14">
      <c r="A6" s="29" t="s">
        <v>29</v>
      </c>
      <c r="B6" s="29" t="s">
        <v>296</v>
      </c>
      <c r="C6" s="30" t="s">
        <v>297</v>
      </c>
      <c r="D6" s="29" t="s">
        <v>301</v>
      </c>
      <c r="E6" s="31">
        <v>357.39461697722567</v>
      </c>
      <c r="J6" s="29" t="s">
        <v>29</v>
      </c>
      <c r="K6" s="30" t="s">
        <v>296</v>
      </c>
      <c r="L6" s="30" t="s">
        <v>302</v>
      </c>
      <c r="M6" s="29" t="s">
        <v>301</v>
      </c>
      <c r="N6" s="31">
        <v>336.84677419354841</v>
      </c>
    </row>
    <row r="7" spans="1:14">
      <c r="A7" s="29" t="s">
        <v>32</v>
      </c>
      <c r="B7" s="29" t="s">
        <v>296</v>
      </c>
      <c r="C7" s="30" t="s">
        <v>297</v>
      </c>
      <c r="D7" s="29" t="s">
        <v>301</v>
      </c>
      <c r="E7" s="31">
        <v>208.5382854100107</v>
      </c>
      <c r="J7" s="29" t="s">
        <v>32</v>
      </c>
      <c r="K7" s="30" t="s">
        <v>296</v>
      </c>
      <c r="L7" s="30" t="s">
        <v>302</v>
      </c>
      <c r="M7" s="29" t="s">
        <v>301</v>
      </c>
      <c r="N7" s="31">
        <v>255.65163461538469</v>
      </c>
    </row>
    <row r="8" spans="1:14">
      <c r="A8" s="29" t="s">
        <v>35</v>
      </c>
      <c r="B8" s="29" t="s">
        <v>296</v>
      </c>
      <c r="C8" s="30" t="s">
        <v>297</v>
      </c>
      <c r="D8" s="29" t="s">
        <v>301</v>
      </c>
      <c r="E8" s="31">
        <v>313.19092292089249</v>
      </c>
      <c r="J8" s="29" t="s">
        <v>35</v>
      </c>
      <c r="K8" s="30" t="s">
        <v>296</v>
      </c>
      <c r="L8" s="30" t="s">
        <v>302</v>
      </c>
      <c r="M8" s="29" t="s">
        <v>301</v>
      </c>
      <c r="N8" s="31">
        <v>180.60425992779787</v>
      </c>
    </row>
    <row r="9" spans="1:14">
      <c r="A9" s="29" t="s">
        <v>38</v>
      </c>
      <c r="B9" s="29" t="s">
        <v>296</v>
      </c>
      <c r="C9" s="30" t="s">
        <v>297</v>
      </c>
      <c r="D9" s="29" t="s">
        <v>301</v>
      </c>
      <c r="E9" s="31">
        <v>77.485330444203683</v>
      </c>
      <c r="J9" s="29" t="s">
        <v>38</v>
      </c>
      <c r="K9" s="30" t="s">
        <v>296</v>
      </c>
      <c r="L9" s="30" t="s">
        <v>302</v>
      </c>
      <c r="M9" s="29" t="s">
        <v>301</v>
      </c>
      <c r="N9" s="31">
        <v>76.630294906166228</v>
      </c>
    </row>
    <row r="10" spans="1:14">
      <c r="A10" s="29" t="s">
        <v>41</v>
      </c>
      <c r="B10" s="29" t="s">
        <v>296</v>
      </c>
      <c r="C10" s="30" t="s">
        <v>297</v>
      </c>
      <c r="D10" s="29" t="s">
        <v>301</v>
      </c>
      <c r="E10" s="31">
        <v>143.41128930817612</v>
      </c>
      <c r="J10" s="29" t="s">
        <v>41</v>
      </c>
      <c r="K10" s="30" t="s">
        <v>296</v>
      </c>
      <c r="L10" s="30" t="s">
        <v>302</v>
      </c>
      <c r="M10" s="29" t="s">
        <v>301</v>
      </c>
      <c r="N10" s="31">
        <v>234.65277777777774</v>
      </c>
    </row>
    <row r="11" spans="1:14">
      <c r="A11" s="29" t="s">
        <v>44</v>
      </c>
      <c r="B11" s="29" t="s">
        <v>296</v>
      </c>
      <c r="C11" s="30" t="s">
        <v>297</v>
      </c>
      <c r="D11" s="29" t="s">
        <v>301</v>
      </c>
      <c r="E11" s="31">
        <v>240.47532908704881</v>
      </c>
      <c r="J11" s="29" t="s">
        <v>44</v>
      </c>
      <c r="K11" s="30" t="s">
        <v>296</v>
      </c>
      <c r="L11" s="30" t="s">
        <v>302</v>
      </c>
      <c r="M11" s="29" t="s">
        <v>301</v>
      </c>
      <c r="N11" s="31">
        <v>245.82861924686196</v>
      </c>
    </row>
    <row r="12" spans="1:14">
      <c r="A12" s="29" t="s">
        <v>47</v>
      </c>
      <c r="B12" s="29" t="s">
        <v>296</v>
      </c>
      <c r="C12" s="30" t="s">
        <v>297</v>
      </c>
      <c r="D12" s="29" t="s">
        <v>301</v>
      </c>
      <c r="E12" s="31">
        <v>290.92216718266252</v>
      </c>
      <c r="J12" s="29" t="s">
        <v>47</v>
      </c>
      <c r="K12" s="30" t="s">
        <v>296</v>
      </c>
      <c r="L12" s="30" t="s">
        <v>302</v>
      </c>
      <c r="M12" s="29" t="s">
        <v>301</v>
      </c>
      <c r="N12" s="31">
        <v>311.95999999999992</v>
      </c>
    </row>
    <row r="13" spans="1:14">
      <c r="A13" s="29" t="s">
        <v>50</v>
      </c>
      <c r="B13" s="29" t="s">
        <v>296</v>
      </c>
      <c r="C13" s="30" t="s">
        <v>297</v>
      </c>
      <c r="D13" s="29" t="s">
        <v>301</v>
      </c>
      <c r="E13" s="31">
        <v>138.00619300106047</v>
      </c>
      <c r="J13" s="29" t="s">
        <v>50</v>
      </c>
      <c r="K13" s="30" t="s">
        <v>296</v>
      </c>
      <c r="L13" s="30" t="s">
        <v>302</v>
      </c>
      <c r="M13" s="29" t="s">
        <v>301</v>
      </c>
      <c r="N13" s="31">
        <v>154.83774021352312</v>
      </c>
    </row>
    <row r="14" spans="1:14">
      <c r="A14" s="29" t="s">
        <v>53</v>
      </c>
      <c r="B14" s="29" t="s">
        <v>296</v>
      </c>
      <c r="C14" s="30" t="s">
        <v>297</v>
      </c>
      <c r="D14" s="29" t="s">
        <v>301</v>
      </c>
      <c r="E14" s="31">
        <v>317.59995589856669</v>
      </c>
      <c r="J14" s="29" t="s">
        <v>53</v>
      </c>
      <c r="K14" s="30" t="s">
        <v>296</v>
      </c>
      <c r="L14" s="30" t="s">
        <v>302</v>
      </c>
      <c r="M14" s="29" t="s">
        <v>301</v>
      </c>
      <c r="N14" s="31">
        <v>363.03726872246699</v>
      </c>
    </row>
    <row r="15" spans="1:14">
      <c r="A15" s="29" t="s">
        <v>57</v>
      </c>
      <c r="B15" s="29" t="s">
        <v>296</v>
      </c>
      <c r="C15" s="30" t="s">
        <v>297</v>
      </c>
      <c r="D15" s="29" t="s">
        <v>301</v>
      </c>
      <c r="E15" s="31">
        <v>340.6633518225039</v>
      </c>
      <c r="J15" s="29" t="s">
        <v>57</v>
      </c>
      <c r="K15" s="30" t="s">
        <v>296</v>
      </c>
      <c r="L15" s="30" t="s">
        <v>302</v>
      </c>
      <c r="M15" s="29" t="s">
        <v>301</v>
      </c>
      <c r="N15" s="31">
        <v>356.86099009901</v>
      </c>
    </row>
    <row r="16" spans="1:14">
      <c r="A16" s="29" t="s">
        <v>61</v>
      </c>
      <c r="B16" s="29" t="s">
        <v>296</v>
      </c>
      <c r="C16" s="30" t="s">
        <v>297</v>
      </c>
      <c r="D16" s="29" t="s">
        <v>301</v>
      </c>
      <c r="E16" s="31">
        <v>300.48828220858894</v>
      </c>
      <c r="J16" s="29" t="s">
        <v>61</v>
      </c>
      <c r="K16" s="30" t="s">
        <v>296</v>
      </c>
      <c r="L16" s="30" t="s">
        <v>302</v>
      </c>
      <c r="M16" s="29" t="s">
        <v>301</v>
      </c>
      <c r="N16" s="31">
        <v>315.67765893037335</v>
      </c>
    </row>
    <row r="17" spans="1:14">
      <c r="A17" s="29" t="s">
        <v>65</v>
      </c>
      <c r="B17" s="29" t="s">
        <v>296</v>
      </c>
      <c r="C17" s="30" t="s">
        <v>297</v>
      </c>
      <c r="D17" s="29" t="s">
        <v>301</v>
      </c>
      <c r="E17" s="31">
        <v>263.85571553228624</v>
      </c>
      <c r="J17" s="29" t="s">
        <v>65</v>
      </c>
      <c r="K17" s="30" t="s">
        <v>296</v>
      </c>
      <c r="L17" s="30" t="s">
        <v>302</v>
      </c>
      <c r="M17" s="29" t="s">
        <v>301</v>
      </c>
      <c r="N17" s="31">
        <v>293.74370122630989</v>
      </c>
    </row>
    <row r="18" spans="1:14">
      <c r="A18" s="29" t="s">
        <v>69</v>
      </c>
      <c r="B18" s="29" t="s">
        <v>296</v>
      </c>
      <c r="C18" s="30" t="s">
        <v>297</v>
      </c>
      <c r="D18" s="29" t="s">
        <v>301</v>
      </c>
      <c r="E18" s="31">
        <v>349.80835992342054</v>
      </c>
      <c r="J18" s="29" t="s">
        <v>69</v>
      </c>
      <c r="K18" s="30" t="s">
        <v>296</v>
      </c>
      <c r="L18" s="30" t="s">
        <v>302</v>
      </c>
      <c r="M18" s="29" t="s">
        <v>301</v>
      </c>
      <c r="N18" s="31">
        <v>340.36078621908126</v>
      </c>
    </row>
    <row r="19" spans="1:14">
      <c r="A19" s="29" t="s">
        <v>73</v>
      </c>
      <c r="B19" s="29" t="s">
        <v>296</v>
      </c>
      <c r="C19" s="30" t="s">
        <v>297</v>
      </c>
      <c r="D19" s="29" t="s">
        <v>301</v>
      </c>
      <c r="E19" s="31">
        <v>349.65070802427516</v>
      </c>
      <c r="J19" s="29" t="s">
        <v>73</v>
      </c>
      <c r="K19" s="30" t="s">
        <v>296</v>
      </c>
      <c r="L19" s="30" t="s">
        <v>302</v>
      </c>
      <c r="M19" s="29" t="s">
        <v>301</v>
      </c>
      <c r="N19" s="31">
        <v>242.44262295081961</v>
      </c>
    </row>
    <row r="20" spans="1:14">
      <c r="A20" s="29" t="s">
        <v>77</v>
      </c>
      <c r="B20" s="29" t="s">
        <v>296</v>
      </c>
      <c r="C20" s="30" t="s">
        <v>297</v>
      </c>
      <c r="D20" s="29" t="s">
        <v>301</v>
      </c>
      <c r="E20" s="31">
        <v>213.17304582210238</v>
      </c>
      <c r="J20" s="29" t="s">
        <v>77</v>
      </c>
      <c r="K20" s="30" t="s">
        <v>296</v>
      </c>
      <c r="L20" s="30" t="s">
        <v>302</v>
      </c>
      <c r="M20" s="29" t="s">
        <v>301</v>
      </c>
      <c r="N20" s="31">
        <v>265.86409311348206</v>
      </c>
    </row>
    <row r="21" spans="1:14">
      <c r="A21" s="29" t="s">
        <v>80</v>
      </c>
      <c r="B21" s="29" t="s">
        <v>296</v>
      </c>
      <c r="C21" s="30" t="s">
        <v>297</v>
      </c>
      <c r="D21" s="29" t="s">
        <v>301</v>
      </c>
      <c r="E21" s="31">
        <v>142.52243579121787</v>
      </c>
      <c r="J21" s="29" t="s">
        <v>80</v>
      </c>
      <c r="K21" s="30" t="s">
        <v>296</v>
      </c>
      <c r="L21" s="30" t="s">
        <v>302</v>
      </c>
      <c r="M21" s="29" t="s">
        <v>301</v>
      </c>
      <c r="N21" s="31">
        <v>298.38428842504749</v>
      </c>
    </row>
    <row r="22" spans="1:14">
      <c r="A22" s="29" t="s">
        <v>83</v>
      </c>
      <c r="B22" s="29" t="s">
        <v>296</v>
      </c>
      <c r="C22" s="30" t="s">
        <v>297</v>
      </c>
      <c r="D22" s="29" t="s">
        <v>301</v>
      </c>
      <c r="E22" s="31">
        <v>69.676795655125602</v>
      </c>
      <c r="J22" s="29" t="s">
        <v>83</v>
      </c>
      <c r="K22" s="30" t="s">
        <v>296</v>
      </c>
      <c r="L22" s="30" t="s">
        <v>302</v>
      </c>
      <c r="M22" s="29" t="s">
        <v>301</v>
      </c>
      <c r="N22" s="31">
        <v>60.173535253227406</v>
      </c>
    </row>
    <row r="23" spans="1:14">
      <c r="A23" s="29" t="s">
        <v>86</v>
      </c>
      <c r="B23" s="29" t="s">
        <v>296</v>
      </c>
      <c r="C23" s="30" t="s">
        <v>297</v>
      </c>
      <c r="D23" s="29" t="s">
        <v>301</v>
      </c>
      <c r="E23" s="31">
        <v>187.18509272467904</v>
      </c>
      <c r="J23" s="29" t="s">
        <v>86</v>
      </c>
      <c r="K23" s="30" t="s">
        <v>296</v>
      </c>
      <c r="L23" s="30" t="s">
        <v>302</v>
      </c>
      <c r="M23" s="29" t="s">
        <v>301</v>
      </c>
      <c r="N23" s="31">
        <v>171.86299332697806</v>
      </c>
    </row>
    <row r="24" spans="1:14">
      <c r="A24" s="29" t="s">
        <v>89</v>
      </c>
      <c r="B24" s="29" t="s">
        <v>296</v>
      </c>
      <c r="C24" s="30" t="s">
        <v>297</v>
      </c>
      <c r="D24" s="29" t="s">
        <v>301</v>
      </c>
      <c r="E24" s="31">
        <v>92.556077705827946</v>
      </c>
      <c r="J24" s="29" t="s">
        <v>89</v>
      </c>
      <c r="K24" s="30" t="s">
        <v>296</v>
      </c>
      <c r="L24" s="30" t="s">
        <v>302</v>
      </c>
      <c r="M24" s="29" t="s">
        <v>301</v>
      </c>
      <c r="N24" s="31">
        <v>105.04970674486805</v>
      </c>
    </row>
    <row r="25" spans="1:14">
      <c r="A25" s="29" t="s">
        <v>92</v>
      </c>
      <c r="B25" s="29" t="s">
        <v>296</v>
      </c>
      <c r="C25" s="30" t="s">
        <v>297</v>
      </c>
      <c r="D25" s="29" t="s">
        <v>301</v>
      </c>
      <c r="E25" s="31">
        <v>113.94525480367589</v>
      </c>
      <c r="J25" s="29" t="s">
        <v>92</v>
      </c>
      <c r="K25" s="30" t="s">
        <v>296</v>
      </c>
      <c r="L25" s="30" t="s">
        <v>302</v>
      </c>
      <c r="M25" s="29" t="s">
        <v>301</v>
      </c>
      <c r="N25" s="31">
        <v>265.87380434782608</v>
      </c>
    </row>
    <row r="26" spans="1:14">
      <c r="A26" s="29" t="s">
        <v>95</v>
      </c>
      <c r="B26" s="29" t="s">
        <v>296</v>
      </c>
      <c r="C26" s="30" t="s">
        <v>297</v>
      </c>
      <c r="D26" s="29" t="s">
        <v>301</v>
      </c>
      <c r="E26" s="31">
        <v>284.43313953488371</v>
      </c>
      <c r="J26" s="29" t="s">
        <v>95</v>
      </c>
      <c r="K26" s="30" t="s">
        <v>296</v>
      </c>
      <c r="L26" s="30" t="s">
        <v>302</v>
      </c>
      <c r="M26" s="29" t="s">
        <v>301</v>
      </c>
      <c r="N26" s="31">
        <v>291.31846625766866</v>
      </c>
    </row>
    <row r="27" spans="1:14">
      <c r="A27" s="29" t="s">
        <v>99</v>
      </c>
      <c r="B27" s="29" t="s">
        <v>296</v>
      </c>
      <c r="C27" s="30" t="s">
        <v>297</v>
      </c>
      <c r="D27" s="29" t="s">
        <v>301</v>
      </c>
      <c r="E27" s="31">
        <v>379.4576138147566</v>
      </c>
      <c r="J27" s="29" t="s">
        <v>99</v>
      </c>
      <c r="K27" s="30" t="s">
        <v>296</v>
      </c>
      <c r="L27" s="30" t="s">
        <v>302</v>
      </c>
      <c r="M27" s="29" t="s">
        <v>301</v>
      </c>
      <c r="N27" s="31">
        <v>420.49538208709953</v>
      </c>
    </row>
    <row r="28" spans="1:14">
      <c r="A28" s="29" t="s">
        <v>103</v>
      </c>
      <c r="B28" s="29" t="s">
        <v>296</v>
      </c>
      <c r="C28" s="30" t="s">
        <v>297</v>
      </c>
      <c r="D28" s="29" t="s">
        <v>301</v>
      </c>
      <c r="E28" s="31">
        <v>363.47371863799282</v>
      </c>
      <c r="J28" s="29" t="s">
        <v>103</v>
      </c>
      <c r="K28" s="30" t="s">
        <v>296</v>
      </c>
      <c r="L28" s="30" t="s">
        <v>302</v>
      </c>
      <c r="M28" s="29" t="s">
        <v>301</v>
      </c>
      <c r="N28" s="31">
        <v>438.12387605042017</v>
      </c>
    </row>
    <row r="29" spans="1:14">
      <c r="A29" s="29" t="s">
        <v>107</v>
      </c>
      <c r="B29" s="29" t="s">
        <v>296</v>
      </c>
      <c r="C29" s="30" t="s">
        <v>297</v>
      </c>
      <c r="D29" s="29" t="s">
        <v>301</v>
      </c>
      <c r="E29" s="31">
        <v>292.11489028213163</v>
      </c>
      <c r="J29" s="29" t="s">
        <v>107</v>
      </c>
      <c r="K29" s="30" t="s">
        <v>296</v>
      </c>
      <c r="L29" s="30" t="s">
        <v>302</v>
      </c>
      <c r="M29" s="29" t="s">
        <v>301</v>
      </c>
      <c r="N29" s="31">
        <v>281.17983706720975</v>
      </c>
    </row>
    <row r="30" spans="1:14">
      <c r="A30" s="29" t="s">
        <v>111</v>
      </c>
      <c r="B30" s="29" t="s">
        <v>296</v>
      </c>
      <c r="C30" s="30" t="s">
        <v>297</v>
      </c>
      <c r="D30" s="29" t="s">
        <v>301</v>
      </c>
      <c r="E30" s="31">
        <v>254.89808429118773</v>
      </c>
      <c r="J30" s="29" t="s">
        <v>111</v>
      </c>
      <c r="K30" s="30" t="s">
        <v>296</v>
      </c>
      <c r="L30" s="30" t="s">
        <v>302</v>
      </c>
      <c r="M30" s="29" t="s">
        <v>301</v>
      </c>
      <c r="N30" s="31">
        <v>395.71721739130442</v>
      </c>
    </row>
    <row r="31" spans="1:14">
      <c r="A31" s="29" t="s">
        <v>115</v>
      </c>
      <c r="B31" s="29" t="s">
        <v>296</v>
      </c>
      <c r="C31" s="30" t="s">
        <v>297</v>
      </c>
      <c r="D31" s="29" t="s">
        <v>301</v>
      </c>
      <c r="E31" s="31">
        <v>221.22848847926267</v>
      </c>
      <c r="J31" s="29" t="s">
        <v>115</v>
      </c>
      <c r="K31" s="30" t="s">
        <v>296</v>
      </c>
      <c r="L31" s="30" t="s">
        <v>302</v>
      </c>
      <c r="M31" s="29" t="s">
        <v>301</v>
      </c>
      <c r="N31" s="31">
        <v>256.55798578199045</v>
      </c>
    </row>
    <row r="32" spans="1:14">
      <c r="A32" s="29" t="s">
        <v>119</v>
      </c>
      <c r="B32" s="29" t="s">
        <v>296</v>
      </c>
      <c r="C32" s="30" t="s">
        <v>297</v>
      </c>
      <c r="D32" s="29" t="s">
        <v>301</v>
      </c>
      <c r="E32" s="31">
        <v>171.23346398305083</v>
      </c>
      <c r="J32" s="29" t="s">
        <v>119</v>
      </c>
      <c r="K32" s="30" t="s">
        <v>296</v>
      </c>
      <c r="L32" s="30" t="s">
        <v>302</v>
      </c>
      <c r="M32" s="29" t="s">
        <v>301</v>
      </c>
      <c r="N32" s="31">
        <v>138.97899408284025</v>
      </c>
    </row>
    <row r="33" spans="1:14">
      <c r="A33" s="29" t="s">
        <v>122</v>
      </c>
      <c r="B33" s="29" t="s">
        <v>296</v>
      </c>
      <c r="C33" s="30" t="s">
        <v>297</v>
      </c>
      <c r="D33" s="29" t="s">
        <v>301</v>
      </c>
      <c r="E33" s="31">
        <v>210.08834033613442</v>
      </c>
      <c r="J33" s="29" t="s">
        <v>122</v>
      </c>
      <c r="K33" s="30" t="s">
        <v>296</v>
      </c>
      <c r="L33" s="30" t="s">
        <v>302</v>
      </c>
      <c r="M33" s="29" t="s">
        <v>301</v>
      </c>
      <c r="N33" s="31">
        <v>135.915960591133</v>
      </c>
    </row>
    <row r="34" spans="1:14">
      <c r="A34" s="29" t="s">
        <v>125</v>
      </c>
      <c r="B34" s="29" t="s">
        <v>296</v>
      </c>
      <c r="C34" s="30" t="s">
        <v>297</v>
      </c>
      <c r="D34" s="29" t="s">
        <v>301</v>
      </c>
      <c r="E34" s="31">
        <v>143.36503080082133</v>
      </c>
      <c r="J34" s="29" t="s">
        <v>125</v>
      </c>
      <c r="K34" s="30" t="s">
        <v>296</v>
      </c>
      <c r="L34" s="30" t="s">
        <v>302</v>
      </c>
      <c r="M34" s="29" t="s">
        <v>301</v>
      </c>
      <c r="N34" s="31">
        <v>89.502857142857152</v>
      </c>
    </row>
    <row r="35" spans="1:14">
      <c r="A35" s="29" t="s">
        <v>128</v>
      </c>
      <c r="B35" s="29" t="s">
        <v>296</v>
      </c>
      <c r="C35" s="30" t="s">
        <v>297</v>
      </c>
      <c r="D35" s="29" t="s">
        <v>301</v>
      </c>
      <c r="E35" s="31">
        <v>45.534676564156946</v>
      </c>
      <c r="J35" s="29" t="s">
        <v>128</v>
      </c>
      <c r="K35" s="30" t="s">
        <v>296</v>
      </c>
      <c r="L35" s="30" t="s">
        <v>302</v>
      </c>
      <c r="M35" s="29" t="s">
        <v>301</v>
      </c>
      <c r="N35" s="31">
        <v>93.395347288296847</v>
      </c>
    </row>
    <row r="36" spans="1:14">
      <c r="A36" s="29" t="s">
        <v>131</v>
      </c>
      <c r="B36" s="29" t="s">
        <v>296</v>
      </c>
      <c r="C36" s="30" t="s">
        <v>297</v>
      </c>
      <c r="D36" s="29" t="s">
        <v>301</v>
      </c>
      <c r="E36" s="31">
        <v>70.70066066066066</v>
      </c>
      <c r="J36" s="29" t="s">
        <v>131</v>
      </c>
      <c r="K36" s="30" t="s">
        <v>296</v>
      </c>
      <c r="L36" s="30" t="s">
        <v>302</v>
      </c>
      <c r="M36" s="29" t="s">
        <v>301</v>
      </c>
      <c r="N36" s="31">
        <v>104.73977317554241</v>
      </c>
    </row>
    <row r="37" spans="1:14">
      <c r="A37" s="29" t="s">
        <v>134</v>
      </c>
      <c r="B37" s="29" t="s">
        <v>296</v>
      </c>
      <c r="C37" s="30" t="s">
        <v>297</v>
      </c>
      <c r="D37" s="29" t="s">
        <v>301</v>
      </c>
      <c r="E37" s="31">
        <v>197.14292980671414</v>
      </c>
      <c r="J37" s="29" t="s">
        <v>134</v>
      </c>
      <c r="K37" s="30" t="s">
        <v>296</v>
      </c>
      <c r="L37" s="30" t="s">
        <v>302</v>
      </c>
      <c r="M37" s="29" t="s">
        <v>301</v>
      </c>
      <c r="N37" s="31">
        <v>139.1578952473327</v>
      </c>
    </row>
    <row r="38" spans="1:14">
      <c r="A38" s="29" t="s">
        <v>137</v>
      </c>
      <c r="B38" s="29" t="s">
        <v>296</v>
      </c>
      <c r="C38" s="30" t="s">
        <v>297</v>
      </c>
      <c r="D38" s="29" t="s">
        <v>301</v>
      </c>
      <c r="E38" s="31">
        <v>169.63463855421685</v>
      </c>
      <c r="J38" s="29" t="s">
        <v>137</v>
      </c>
      <c r="K38" s="30" t="s">
        <v>296</v>
      </c>
      <c r="L38" s="30" t="s">
        <v>302</v>
      </c>
      <c r="M38" s="29" t="s">
        <v>301</v>
      </c>
      <c r="N38" s="31">
        <v>108.18009460737937</v>
      </c>
    </row>
    <row r="39" spans="1:14">
      <c r="A39" s="29" t="s">
        <v>140</v>
      </c>
      <c r="B39" s="29" t="s">
        <v>296</v>
      </c>
      <c r="C39" s="30" t="s">
        <v>297</v>
      </c>
      <c r="D39" s="29" t="s">
        <v>301</v>
      </c>
      <c r="E39" s="31">
        <v>135.68612474437629</v>
      </c>
      <c r="J39" s="29" t="s">
        <v>140</v>
      </c>
      <c r="K39" s="30" t="s">
        <v>296</v>
      </c>
      <c r="L39" s="30" t="s">
        <v>302</v>
      </c>
      <c r="M39" s="29" t="s">
        <v>301</v>
      </c>
      <c r="N39" s="31">
        <v>87.147779799818025</v>
      </c>
    </row>
    <row r="40" spans="1:14">
      <c r="A40" s="29" t="s">
        <v>143</v>
      </c>
      <c r="B40" s="29" t="s">
        <v>296</v>
      </c>
      <c r="C40" s="30" t="s">
        <v>297</v>
      </c>
      <c r="D40" s="29" t="s">
        <v>301</v>
      </c>
      <c r="E40" s="31">
        <v>72.840833333333322</v>
      </c>
      <c r="J40" s="29" t="s">
        <v>143</v>
      </c>
      <c r="K40" s="30" t="s">
        <v>296</v>
      </c>
      <c r="L40" s="30" t="s">
        <v>302</v>
      </c>
      <c r="M40" s="29" t="s">
        <v>301</v>
      </c>
      <c r="N40" s="31">
        <v>159.34583333333333</v>
      </c>
    </row>
    <row r="41" spans="1:14">
      <c r="A41" s="29" t="s">
        <v>149</v>
      </c>
      <c r="B41" s="29" t="s">
        <v>296</v>
      </c>
      <c r="C41" s="30" t="s">
        <v>297</v>
      </c>
      <c r="D41" s="29" t="s">
        <v>301</v>
      </c>
      <c r="E41" s="31">
        <v>16.850587044534414</v>
      </c>
      <c r="J41" s="29" t="s">
        <v>149</v>
      </c>
      <c r="K41" s="30" t="s">
        <v>296</v>
      </c>
      <c r="L41" s="30" t="s">
        <v>302</v>
      </c>
      <c r="M41" s="29" t="s">
        <v>301</v>
      </c>
      <c r="N41" s="31">
        <v>50.569634748272463</v>
      </c>
    </row>
    <row r="42" spans="1:14">
      <c r="A42" s="29" t="s">
        <v>153</v>
      </c>
      <c r="B42" s="29" t="s">
        <v>296</v>
      </c>
      <c r="C42" s="30" t="s">
        <v>297</v>
      </c>
      <c r="D42" s="29" t="s">
        <v>301</v>
      </c>
      <c r="E42" s="31">
        <v>90.100428134556552</v>
      </c>
      <c r="J42" s="29" t="s">
        <v>153</v>
      </c>
      <c r="K42" s="30" t="s">
        <v>296</v>
      </c>
      <c r="L42" s="30" t="s">
        <v>302</v>
      </c>
      <c r="M42" s="29" t="s">
        <v>301</v>
      </c>
      <c r="N42" s="31">
        <v>168.17035271687323</v>
      </c>
    </row>
    <row r="43" spans="1:14">
      <c r="A43" s="29" t="s">
        <v>157</v>
      </c>
      <c r="B43" s="29" t="s">
        <v>296</v>
      </c>
      <c r="C43" s="30" t="s">
        <v>297</v>
      </c>
      <c r="D43" s="29" t="s">
        <v>301</v>
      </c>
      <c r="E43" s="31">
        <v>186.44779874213839</v>
      </c>
      <c r="J43" s="29" t="s">
        <v>157</v>
      </c>
      <c r="K43" s="30" t="s">
        <v>296</v>
      </c>
      <c r="L43" s="30" t="s">
        <v>302</v>
      </c>
      <c r="M43" s="29" t="s">
        <v>301</v>
      </c>
      <c r="N43" s="31">
        <v>150.11424836601304</v>
      </c>
    </row>
    <row r="44" spans="1:14">
      <c r="A44" s="29" t="s">
        <v>161</v>
      </c>
      <c r="B44" s="29" t="s">
        <v>296</v>
      </c>
      <c r="C44" s="30" t="s">
        <v>297</v>
      </c>
      <c r="D44" s="29" t="s">
        <v>301</v>
      </c>
      <c r="E44" s="31">
        <v>159.14119431279622</v>
      </c>
      <c r="J44" s="29" t="s">
        <v>161</v>
      </c>
      <c r="K44" s="30" t="s">
        <v>296</v>
      </c>
      <c r="L44" s="30" t="s">
        <v>302</v>
      </c>
      <c r="M44" s="29" t="s">
        <v>301</v>
      </c>
      <c r="N44" s="31">
        <v>112.7098282828283</v>
      </c>
    </row>
    <row r="45" spans="1:14">
      <c r="A45" s="29" t="s">
        <v>165</v>
      </c>
      <c r="B45" s="29" t="s">
        <v>296</v>
      </c>
      <c r="C45" s="30" t="s">
        <v>297</v>
      </c>
      <c r="D45" s="29" t="s">
        <v>301</v>
      </c>
      <c r="E45" s="31">
        <v>279.98290575916229</v>
      </c>
      <c r="J45" s="29" t="s">
        <v>165</v>
      </c>
      <c r="K45" s="30" t="s">
        <v>296</v>
      </c>
      <c r="L45" s="30" t="s">
        <v>302</v>
      </c>
      <c r="M45" s="29" t="s">
        <v>301</v>
      </c>
      <c r="N45" s="31">
        <v>239.13393103448274</v>
      </c>
    </row>
    <row r="46" spans="1:14">
      <c r="A46" s="29" t="s">
        <v>314</v>
      </c>
      <c r="B46" s="29" t="s">
        <v>296</v>
      </c>
      <c r="C46" s="30" t="s">
        <v>297</v>
      </c>
      <c r="D46" s="29" t="s">
        <v>301</v>
      </c>
      <c r="E46" s="31">
        <v>91.353341483292581</v>
      </c>
      <c r="J46" s="29" t="s">
        <v>314</v>
      </c>
      <c r="K46" s="30" t="s">
        <v>296</v>
      </c>
      <c r="L46" s="30" t="s">
        <v>302</v>
      </c>
      <c r="M46" s="29" t="s">
        <v>301</v>
      </c>
      <c r="N46" s="31">
        <v>159.23008752735231</v>
      </c>
    </row>
    <row r="47" spans="1:14">
      <c r="A47" s="29" t="s">
        <v>315</v>
      </c>
      <c r="B47" s="29" t="s">
        <v>296</v>
      </c>
      <c r="C47" s="30" t="s">
        <v>297</v>
      </c>
      <c r="D47" s="29" t="s">
        <v>301</v>
      </c>
      <c r="E47" s="31">
        <v>110.43252008032128</v>
      </c>
      <c r="J47" s="29" t="s">
        <v>315</v>
      </c>
      <c r="K47" s="30" t="s">
        <v>296</v>
      </c>
      <c r="L47" s="30" t="s">
        <v>302</v>
      </c>
      <c r="M47" s="29" t="s">
        <v>301</v>
      </c>
      <c r="N47" s="31">
        <v>138.16501594048884</v>
      </c>
    </row>
    <row r="48" spans="1:14">
      <c r="A48" s="29" t="s">
        <v>316</v>
      </c>
      <c r="B48" s="29" t="s">
        <v>296</v>
      </c>
      <c r="C48" s="30" t="s">
        <v>297</v>
      </c>
      <c r="D48" s="29" t="s">
        <v>301</v>
      </c>
      <c r="E48" s="31">
        <v>49.625658409387221</v>
      </c>
      <c r="J48" s="29" t="s">
        <v>316</v>
      </c>
      <c r="K48" s="30" t="s">
        <v>296</v>
      </c>
      <c r="L48" s="30" t="s">
        <v>302</v>
      </c>
      <c r="M48" s="29" t="s">
        <v>301</v>
      </c>
      <c r="N48" s="31">
        <v>76.035548387096782</v>
      </c>
    </row>
    <row r="49" spans="1:14">
      <c r="A49" s="29" t="s">
        <v>317</v>
      </c>
      <c r="B49" s="29" t="s">
        <v>296</v>
      </c>
      <c r="C49" s="30" t="s">
        <v>297</v>
      </c>
      <c r="D49" s="29" t="s">
        <v>301</v>
      </c>
      <c r="E49" s="31">
        <v>192.82803386641581</v>
      </c>
      <c r="J49" s="29" t="s">
        <v>317</v>
      </c>
      <c r="K49" s="30" t="s">
        <v>296</v>
      </c>
      <c r="L49" s="30" t="s">
        <v>302</v>
      </c>
      <c r="M49" s="29" t="s">
        <v>301</v>
      </c>
      <c r="N49" s="31">
        <v>193.34455696202528</v>
      </c>
    </row>
    <row r="50" spans="1:14">
      <c r="A50" s="29" t="s">
        <v>185</v>
      </c>
      <c r="B50" s="29" t="s">
        <v>296</v>
      </c>
      <c r="C50" s="30" t="s">
        <v>297</v>
      </c>
      <c r="D50" s="29" t="s">
        <v>301</v>
      </c>
      <c r="E50" s="31">
        <v>208.43137724550897</v>
      </c>
      <c r="J50" s="29" t="s">
        <v>185</v>
      </c>
      <c r="K50" s="30" t="s">
        <v>296</v>
      </c>
      <c r="L50" s="30" t="s">
        <v>302</v>
      </c>
      <c r="M50" s="29" t="s">
        <v>301</v>
      </c>
      <c r="N50" s="31">
        <v>329.70284651162785</v>
      </c>
    </row>
    <row r="51" spans="1:14">
      <c r="A51" s="29" t="s">
        <v>189</v>
      </c>
      <c r="B51" s="29" t="s">
        <v>296</v>
      </c>
      <c r="C51" s="30" t="s">
        <v>297</v>
      </c>
      <c r="D51" s="29" t="s">
        <v>301</v>
      </c>
      <c r="E51" s="31">
        <v>136.71366702937976</v>
      </c>
      <c r="J51" s="29" t="s">
        <v>189</v>
      </c>
      <c r="K51" s="30" t="s">
        <v>296</v>
      </c>
      <c r="L51" s="30" t="s">
        <v>302</v>
      </c>
      <c r="M51" s="29" t="s">
        <v>301</v>
      </c>
      <c r="N51" s="31">
        <v>108.06846275752773</v>
      </c>
    </row>
    <row r="52" spans="1:14">
      <c r="A52" s="29" t="s">
        <v>193</v>
      </c>
      <c r="B52" s="29" t="s">
        <v>296</v>
      </c>
      <c r="C52" s="30" t="s">
        <v>297</v>
      </c>
      <c r="D52" s="29" t="s">
        <v>301</v>
      </c>
      <c r="E52" s="31">
        <v>112.8715503080082</v>
      </c>
      <c r="J52" s="29" t="s">
        <v>193</v>
      </c>
      <c r="K52" s="30" t="s">
        <v>296</v>
      </c>
      <c r="L52" s="30" t="s">
        <v>302</v>
      </c>
      <c r="M52" s="29" t="s">
        <v>301</v>
      </c>
      <c r="N52" s="31">
        <v>152.42491927825262</v>
      </c>
    </row>
    <row r="53" spans="1:14">
      <c r="A53" s="29" t="s">
        <v>197</v>
      </c>
      <c r="B53" s="29" t="s">
        <v>296</v>
      </c>
      <c r="C53" s="30" t="s">
        <v>297</v>
      </c>
      <c r="D53" s="29" t="s">
        <v>301</v>
      </c>
      <c r="E53" s="31">
        <v>31.753271413828685</v>
      </c>
      <c r="J53" s="29" t="s">
        <v>197</v>
      </c>
      <c r="K53" s="30" t="s">
        <v>296</v>
      </c>
      <c r="L53" s="30" t="s">
        <v>302</v>
      </c>
      <c r="M53" s="29" t="s">
        <v>301</v>
      </c>
      <c r="N53" s="31">
        <v>114.66064516129033</v>
      </c>
    </row>
    <row r="54" spans="1:14">
      <c r="A54" s="29" t="s">
        <v>201</v>
      </c>
      <c r="B54" s="29" t="s">
        <v>296</v>
      </c>
      <c r="C54" s="30" t="s">
        <v>297</v>
      </c>
      <c r="D54" s="29" t="s">
        <v>301</v>
      </c>
      <c r="E54" s="31">
        <v>101.99885458167331</v>
      </c>
      <c r="J54" s="29" t="s">
        <v>201</v>
      </c>
      <c r="K54" s="30" t="s">
        <v>296</v>
      </c>
      <c r="L54" s="30" t="s">
        <v>302</v>
      </c>
      <c r="M54" s="29" t="s">
        <v>301</v>
      </c>
      <c r="N54" s="31">
        <v>152.5907237512742</v>
      </c>
    </row>
    <row r="55" spans="1:14">
      <c r="A55" s="29" t="s">
        <v>205</v>
      </c>
      <c r="B55" s="29" t="s">
        <v>296</v>
      </c>
      <c r="C55" s="30" t="s">
        <v>297</v>
      </c>
      <c r="D55" s="29" t="s">
        <v>301</v>
      </c>
      <c r="E55" s="31">
        <v>159.63485952133195</v>
      </c>
      <c r="J55" s="29" t="s">
        <v>205</v>
      </c>
      <c r="K55" s="30" t="s">
        <v>296</v>
      </c>
      <c r="L55" s="30" t="s">
        <v>302</v>
      </c>
      <c r="M55" s="29" t="s">
        <v>301</v>
      </c>
      <c r="N55" s="31">
        <v>180.83887557603686</v>
      </c>
    </row>
    <row r="56" spans="1:14">
      <c r="A56" s="29" t="s">
        <v>300</v>
      </c>
      <c r="B56" s="29" t="s">
        <v>296</v>
      </c>
      <c r="C56" s="30" t="s">
        <v>297</v>
      </c>
      <c r="D56" s="29" t="s">
        <v>301</v>
      </c>
      <c r="E56" s="31">
        <v>229.1516269430052</v>
      </c>
      <c r="J56" s="29" t="s">
        <v>209</v>
      </c>
      <c r="K56" s="30" t="s">
        <v>296</v>
      </c>
      <c r="L56" s="30" t="s">
        <v>302</v>
      </c>
      <c r="M56" s="29" t="s">
        <v>301</v>
      </c>
      <c r="N56" s="31">
        <v>235.25678233438481</v>
      </c>
    </row>
    <row r="57" spans="1:14">
      <c r="A57" s="29" t="s">
        <v>213</v>
      </c>
      <c r="B57" s="29" t="s">
        <v>296</v>
      </c>
      <c r="C57" s="30" t="s">
        <v>297</v>
      </c>
      <c r="D57" s="29" t="s">
        <v>301</v>
      </c>
      <c r="E57" s="31">
        <v>110.28189898989901</v>
      </c>
      <c r="J57" s="29" t="s">
        <v>213</v>
      </c>
      <c r="K57" s="30" t="s">
        <v>296</v>
      </c>
      <c r="L57" s="30" t="s">
        <v>302</v>
      </c>
      <c r="M57" s="29" t="s">
        <v>301</v>
      </c>
      <c r="N57" s="31">
        <v>234.97722385141742</v>
      </c>
    </row>
    <row r="58" spans="1:14">
      <c r="A58" s="29" t="s">
        <v>217</v>
      </c>
      <c r="B58" s="29" t="s">
        <v>296</v>
      </c>
      <c r="C58" s="30" t="s">
        <v>297</v>
      </c>
      <c r="D58" s="29" t="s">
        <v>301</v>
      </c>
      <c r="E58" s="31">
        <v>153.46676891615542</v>
      </c>
      <c r="J58" s="29" t="s">
        <v>217</v>
      </c>
      <c r="K58" s="30" t="s">
        <v>296</v>
      </c>
      <c r="L58" s="30" t="s">
        <v>302</v>
      </c>
      <c r="M58" s="29" t="s">
        <v>301</v>
      </c>
      <c r="N58" s="31">
        <v>178.03710798122069</v>
      </c>
    </row>
    <row r="59" spans="1:14">
      <c r="A59" s="29" t="s">
        <v>221</v>
      </c>
      <c r="B59" s="29" t="s">
        <v>296</v>
      </c>
      <c r="C59" s="30" t="s">
        <v>297</v>
      </c>
      <c r="D59" s="29" t="s">
        <v>301</v>
      </c>
      <c r="E59" s="31">
        <v>178.37141025641026</v>
      </c>
      <c r="J59" s="29" t="s">
        <v>221</v>
      </c>
      <c r="K59" s="30" t="s">
        <v>296</v>
      </c>
      <c r="L59" s="30" t="s">
        <v>302</v>
      </c>
      <c r="M59" s="29" t="s">
        <v>301</v>
      </c>
      <c r="N59" s="31">
        <v>251.02163701067619</v>
      </c>
    </row>
    <row r="60" spans="1:14">
      <c r="A60" s="29" t="s">
        <v>225</v>
      </c>
      <c r="B60" s="29" t="s">
        <v>296</v>
      </c>
      <c r="C60" s="30" t="s">
        <v>297</v>
      </c>
      <c r="D60" s="29" t="s">
        <v>301</v>
      </c>
      <c r="E60" s="31">
        <v>122.6609968847352</v>
      </c>
      <c r="J60" s="29" t="s">
        <v>225</v>
      </c>
      <c r="K60" s="30" t="s">
        <v>296</v>
      </c>
      <c r="L60" s="30" t="s">
        <v>302</v>
      </c>
      <c r="M60" s="29" t="s">
        <v>301</v>
      </c>
      <c r="N60" s="31">
        <v>175.96173913043478</v>
      </c>
    </row>
    <row r="61" spans="1:14">
      <c r="A61" s="29" t="s">
        <v>229</v>
      </c>
      <c r="B61" s="29" t="s">
        <v>296</v>
      </c>
      <c r="C61" s="30" t="s">
        <v>297</v>
      </c>
      <c r="D61" s="29" t="s">
        <v>301</v>
      </c>
      <c r="E61" s="31">
        <v>192.57333333333335</v>
      </c>
      <c r="J61" s="29" t="s">
        <v>229</v>
      </c>
      <c r="K61" s="30" t="s">
        <v>296</v>
      </c>
      <c r="L61" s="30" t="s">
        <v>302</v>
      </c>
      <c r="M61" s="29" t="s">
        <v>301</v>
      </c>
      <c r="N61" s="31">
        <v>230.17409869083588</v>
      </c>
    </row>
    <row r="62" spans="1:14">
      <c r="A62" s="29" t="s">
        <v>303</v>
      </c>
      <c r="B62" s="29" t="s">
        <v>296</v>
      </c>
      <c r="C62" s="30" t="s">
        <v>297</v>
      </c>
      <c r="D62" s="29" t="s">
        <v>301</v>
      </c>
      <c r="E62" s="31">
        <v>43.698582995951419</v>
      </c>
      <c r="J62" s="29" t="s">
        <v>303</v>
      </c>
      <c r="K62" s="30" t="s">
        <v>296</v>
      </c>
      <c r="L62" s="30" t="s">
        <v>302</v>
      </c>
      <c r="M62" s="29" t="s">
        <v>301</v>
      </c>
      <c r="N62" s="31">
        <v>84.843417085427134</v>
      </c>
    </row>
    <row r="63" spans="1:14">
      <c r="A63" s="29" t="s">
        <v>237</v>
      </c>
      <c r="B63" s="29" t="s">
        <v>296</v>
      </c>
      <c r="C63" s="30" t="s">
        <v>297</v>
      </c>
      <c r="D63" s="29" t="s">
        <v>301</v>
      </c>
      <c r="E63" s="31">
        <v>68.242000000000004</v>
      </c>
      <c r="J63" s="29" t="s">
        <v>237</v>
      </c>
      <c r="K63" s="30" t="s">
        <v>296</v>
      </c>
      <c r="L63" s="30" t="s">
        <v>302</v>
      </c>
      <c r="M63" s="29" t="s">
        <v>301</v>
      </c>
      <c r="N63" s="31">
        <v>47.915214899713483</v>
      </c>
    </row>
    <row r="64" spans="1:14">
      <c r="A64" s="29" t="s">
        <v>241</v>
      </c>
      <c r="B64" s="29" t="s">
        <v>296</v>
      </c>
      <c r="C64" s="30" t="s">
        <v>297</v>
      </c>
      <c r="D64" s="29" t="s">
        <v>301</v>
      </c>
      <c r="E64" s="31">
        <v>112.86935064935066</v>
      </c>
      <c r="J64" s="29" t="s">
        <v>241</v>
      </c>
      <c r="K64" s="30" t="s">
        <v>296</v>
      </c>
      <c r="L64" s="30" t="s">
        <v>302</v>
      </c>
      <c r="M64" s="29" t="s">
        <v>301</v>
      </c>
      <c r="N64" s="31">
        <v>74.012609117361777</v>
      </c>
    </row>
    <row r="65" spans="1:14">
      <c r="A65" s="29" t="s">
        <v>245</v>
      </c>
      <c r="B65" s="29" t="s">
        <v>296</v>
      </c>
      <c r="C65" s="30" t="s">
        <v>297</v>
      </c>
      <c r="D65" s="29" t="s">
        <v>301</v>
      </c>
      <c r="E65" s="31"/>
      <c r="J65" s="29" t="s">
        <v>245</v>
      </c>
      <c r="K65" s="30" t="s">
        <v>296</v>
      </c>
      <c r="L65" s="30" t="s">
        <v>302</v>
      </c>
      <c r="M65" s="29" t="s">
        <v>301</v>
      </c>
    </row>
    <row r="66" spans="1:14">
      <c r="A66" s="29" t="s">
        <v>249</v>
      </c>
      <c r="B66" s="29" t="s">
        <v>296</v>
      </c>
      <c r="C66" s="30" t="s">
        <v>297</v>
      </c>
      <c r="D66" s="29" t="s">
        <v>301</v>
      </c>
      <c r="E66" s="31">
        <v>117.81718309859154</v>
      </c>
      <c r="J66" s="29" t="s">
        <v>249</v>
      </c>
      <c r="K66" s="30" t="s">
        <v>296</v>
      </c>
      <c r="L66" s="30" t="s">
        <v>302</v>
      </c>
      <c r="M66" s="29" t="s">
        <v>301</v>
      </c>
      <c r="N66" s="31">
        <v>152.62128331688055</v>
      </c>
    </row>
    <row r="67" spans="1:14">
      <c r="A67" s="29" t="s">
        <v>253</v>
      </c>
      <c r="B67" s="29" t="s">
        <v>296</v>
      </c>
      <c r="C67" s="30" t="s">
        <v>297</v>
      </c>
      <c r="D67" s="29" t="s">
        <v>301</v>
      </c>
      <c r="E67" s="31">
        <v>99.327842720510091</v>
      </c>
      <c r="J67" s="29" t="s">
        <v>253</v>
      </c>
      <c r="K67" s="30" t="s">
        <v>296</v>
      </c>
      <c r="L67" s="30" t="s">
        <v>302</v>
      </c>
      <c r="M67" s="29" t="s">
        <v>301</v>
      </c>
      <c r="N67" s="31">
        <v>108.93999999999998</v>
      </c>
    </row>
    <row r="68" spans="1:14">
      <c r="A68" s="29" t="s">
        <v>307</v>
      </c>
      <c r="B68" s="29" t="s">
        <v>296</v>
      </c>
      <c r="C68" s="30" t="s">
        <v>297</v>
      </c>
      <c r="D68" s="29" t="s">
        <v>301</v>
      </c>
      <c r="E68" s="31">
        <v>141.13557100297916</v>
      </c>
      <c r="J68" s="29" t="s">
        <v>307</v>
      </c>
      <c r="K68" s="30" t="s">
        <v>296</v>
      </c>
      <c r="L68" s="30" t="s">
        <v>302</v>
      </c>
      <c r="M68" s="29" t="s">
        <v>301</v>
      </c>
      <c r="N68" s="31">
        <v>161.64043410852716</v>
      </c>
    </row>
    <row r="69" spans="1:14">
      <c r="A69" s="29" t="s">
        <v>308</v>
      </c>
      <c r="B69" s="29" t="s">
        <v>296</v>
      </c>
      <c r="C69" s="30" t="s">
        <v>297</v>
      </c>
      <c r="D69" s="29" t="s">
        <v>301</v>
      </c>
      <c r="E69" s="31">
        <v>125.90503184713376</v>
      </c>
      <c r="J69" s="29" t="s">
        <v>308</v>
      </c>
      <c r="K69" s="30" t="s">
        <v>296</v>
      </c>
      <c r="L69" s="30" t="s">
        <v>302</v>
      </c>
      <c r="M69" s="29" t="s">
        <v>301</v>
      </c>
      <c r="N69" s="31">
        <v>133.20122233930454</v>
      </c>
    </row>
    <row r="70" spans="1:14">
      <c r="A70" s="29" t="s">
        <v>309</v>
      </c>
      <c r="B70" s="29" t="s">
        <v>296</v>
      </c>
      <c r="C70" s="30" t="s">
        <v>297</v>
      </c>
      <c r="D70" s="29" t="s">
        <v>301</v>
      </c>
      <c r="E70" s="31">
        <v>233.06236649214665</v>
      </c>
      <c r="J70" s="29" t="s">
        <v>309</v>
      </c>
      <c r="K70" s="30" t="s">
        <v>296</v>
      </c>
      <c r="L70" s="30" t="s">
        <v>302</v>
      </c>
      <c r="M70" s="29" t="s">
        <v>301</v>
      </c>
      <c r="N70" s="31">
        <v>123.3028409090909</v>
      </c>
    </row>
    <row r="71" spans="1:14">
      <c r="A71" s="29" t="s">
        <v>310</v>
      </c>
      <c r="B71" s="29" t="s">
        <v>296</v>
      </c>
      <c r="C71" s="30" t="s">
        <v>297</v>
      </c>
      <c r="D71" s="29" t="s">
        <v>301</v>
      </c>
      <c r="E71" s="31">
        <v>122.30357524012807</v>
      </c>
      <c r="J71" s="29" t="s">
        <v>310</v>
      </c>
      <c r="K71" s="30" t="s">
        <v>296</v>
      </c>
      <c r="L71" s="30" t="s">
        <v>302</v>
      </c>
      <c r="M71" s="29" t="s">
        <v>301</v>
      </c>
      <c r="N71" s="31">
        <v>298.58232931726906</v>
      </c>
    </row>
    <row r="72" spans="1:14">
      <c r="A72" s="29" t="s">
        <v>311</v>
      </c>
      <c r="B72" s="29" t="s">
        <v>296</v>
      </c>
      <c r="C72" s="30" t="s">
        <v>297</v>
      </c>
      <c r="D72" s="29" t="s">
        <v>301</v>
      </c>
      <c r="E72" s="31">
        <v>20.728095238095236</v>
      </c>
      <c r="J72" s="29" t="s">
        <v>311</v>
      </c>
      <c r="K72" s="30" t="s">
        <v>296</v>
      </c>
      <c r="L72" s="30" t="s">
        <v>302</v>
      </c>
      <c r="M72" s="29" t="s">
        <v>301</v>
      </c>
      <c r="N72" s="31" t="e">
        <v>#DIV/0!</v>
      </c>
    </row>
    <row r="73" spans="1:14">
      <c r="A73" s="29" t="s">
        <v>270</v>
      </c>
      <c r="B73" s="29" t="s">
        <v>296</v>
      </c>
      <c r="C73" s="30" t="s">
        <v>297</v>
      </c>
      <c r="D73" s="29" t="s">
        <v>301</v>
      </c>
      <c r="E73" s="31">
        <v>95.940629921259827</v>
      </c>
      <c r="J73" s="29" t="s">
        <v>270</v>
      </c>
      <c r="K73" s="30" t="s">
        <v>296</v>
      </c>
      <c r="L73" s="30" t="s">
        <v>302</v>
      </c>
      <c r="M73" s="29" t="s">
        <v>301</v>
      </c>
      <c r="N73" s="31">
        <v>67.879603960396039</v>
      </c>
    </row>
    <row r="74" spans="1:14">
      <c r="A74" s="29" t="s">
        <v>17</v>
      </c>
      <c r="B74" s="30" t="s">
        <v>296</v>
      </c>
      <c r="C74" s="30" t="s">
        <v>297</v>
      </c>
      <c r="D74" s="30" t="s">
        <v>298</v>
      </c>
      <c r="E74" s="31">
        <v>52.953932926829268</v>
      </c>
      <c r="J74" s="29" t="s">
        <v>17</v>
      </c>
      <c r="K74" s="29" t="s">
        <v>296</v>
      </c>
      <c r="L74" s="30" t="s">
        <v>302</v>
      </c>
      <c r="M74" s="29" t="s">
        <v>298</v>
      </c>
      <c r="N74" s="31">
        <v>52.872000000000014</v>
      </c>
    </row>
    <row r="75" spans="1:14">
      <c r="A75" s="29" t="s">
        <v>20</v>
      </c>
      <c r="B75" s="30" t="s">
        <v>296</v>
      </c>
      <c r="C75" s="30" t="s">
        <v>297</v>
      </c>
      <c r="D75" s="30" t="s">
        <v>298</v>
      </c>
      <c r="E75" s="31">
        <v>99.3738005923001</v>
      </c>
      <c r="J75" s="29" t="s">
        <v>20</v>
      </c>
      <c r="K75" s="29" t="s">
        <v>296</v>
      </c>
      <c r="L75" s="30" t="s">
        <v>302</v>
      </c>
      <c r="M75" s="29" t="s">
        <v>298</v>
      </c>
      <c r="N75" s="31">
        <v>93.272961500493565</v>
      </c>
    </row>
    <row r="76" spans="1:14">
      <c r="A76" s="29" t="s">
        <v>23</v>
      </c>
      <c r="B76" s="30" t="s">
        <v>296</v>
      </c>
      <c r="C76" s="30" t="s">
        <v>297</v>
      </c>
      <c r="D76" s="30" t="s">
        <v>298</v>
      </c>
      <c r="E76" s="31">
        <v>68.550858369098705</v>
      </c>
      <c r="J76" s="29" t="s">
        <v>23</v>
      </c>
      <c r="K76" s="29" t="s">
        <v>296</v>
      </c>
      <c r="L76" s="30" t="s">
        <v>302</v>
      </c>
      <c r="M76" s="29" t="s">
        <v>298</v>
      </c>
      <c r="N76" s="31">
        <v>61.965690890481063</v>
      </c>
    </row>
    <row r="77" spans="1:14">
      <c r="A77" s="29" t="s">
        <v>26</v>
      </c>
      <c r="B77" s="30" t="s">
        <v>296</v>
      </c>
      <c r="C77" s="30" t="s">
        <v>297</v>
      </c>
      <c r="D77" s="30" t="s">
        <v>298</v>
      </c>
      <c r="E77" s="31">
        <v>104.03504682622267</v>
      </c>
      <c r="J77" s="29" t="s">
        <v>26</v>
      </c>
      <c r="K77" s="29" t="s">
        <v>296</v>
      </c>
      <c r="L77" s="30" t="s">
        <v>302</v>
      </c>
      <c r="M77" s="29" t="s">
        <v>298</v>
      </c>
      <c r="N77" s="31">
        <v>101.6448888888889</v>
      </c>
    </row>
    <row r="78" spans="1:14">
      <c r="A78" s="29" t="s">
        <v>29</v>
      </c>
      <c r="B78" s="30" t="s">
        <v>296</v>
      </c>
      <c r="C78" s="30" t="s">
        <v>297</v>
      </c>
      <c r="D78" s="30" t="s">
        <v>298</v>
      </c>
      <c r="E78" s="31">
        <v>58.799522862823068</v>
      </c>
      <c r="J78" s="29" t="s">
        <v>29</v>
      </c>
      <c r="K78" s="29" t="s">
        <v>296</v>
      </c>
      <c r="L78" s="30" t="s">
        <v>302</v>
      </c>
      <c r="M78" s="29" t="s">
        <v>298</v>
      </c>
      <c r="N78" s="31">
        <v>63.436751968503934</v>
      </c>
    </row>
    <row r="79" spans="1:14">
      <c r="A79" s="29" t="s">
        <v>32</v>
      </c>
      <c r="B79" s="30" t="s">
        <v>296</v>
      </c>
      <c r="C79" s="30" t="s">
        <v>297</v>
      </c>
      <c r="D79" s="30" t="s">
        <v>298</v>
      </c>
      <c r="E79" s="31">
        <v>45.717819548872178</v>
      </c>
      <c r="J79" s="29" t="s">
        <v>32</v>
      </c>
      <c r="K79" s="29" t="s">
        <v>296</v>
      </c>
      <c r="L79" s="30" t="s">
        <v>302</v>
      </c>
      <c r="M79" s="29" t="s">
        <v>298</v>
      </c>
      <c r="N79" s="31">
        <v>38.630518292682922</v>
      </c>
    </row>
    <row r="80" spans="1:14">
      <c r="A80" s="29" t="s">
        <v>35</v>
      </c>
      <c r="B80" s="30" t="s">
        <v>296</v>
      </c>
      <c r="C80" s="30" t="s">
        <v>297</v>
      </c>
      <c r="D80" s="30" t="s">
        <v>298</v>
      </c>
      <c r="E80" s="31">
        <v>34.347567567567566</v>
      </c>
      <c r="J80" s="29" t="s">
        <v>35</v>
      </c>
      <c r="K80" s="29" t="s">
        <v>296</v>
      </c>
      <c r="L80" s="30" t="s">
        <v>302</v>
      </c>
      <c r="M80" s="29" t="s">
        <v>298</v>
      </c>
      <c r="N80" s="31">
        <v>30.830814432989683</v>
      </c>
    </row>
    <row r="81" spans="1:14">
      <c r="A81" s="29" t="s">
        <v>38</v>
      </c>
      <c r="B81" s="30" t="s">
        <v>296</v>
      </c>
      <c r="C81" s="30" t="s">
        <v>297</v>
      </c>
      <c r="D81" s="30" t="s">
        <v>298</v>
      </c>
      <c r="E81" s="31">
        <v>23.445420375865478</v>
      </c>
      <c r="J81" s="29" t="s">
        <v>38</v>
      </c>
      <c r="K81" s="29" t="s">
        <v>296</v>
      </c>
      <c r="L81" s="30" t="s">
        <v>302</v>
      </c>
      <c r="M81" s="29" t="s">
        <v>298</v>
      </c>
      <c r="N81" s="31">
        <v>19.216417641764174</v>
      </c>
    </row>
    <row r="82" spans="1:14">
      <c r="A82" s="29" t="s">
        <v>41</v>
      </c>
      <c r="B82" s="30" t="s">
        <v>296</v>
      </c>
      <c r="C82" s="30" t="s">
        <v>297</v>
      </c>
      <c r="D82" s="30" t="s">
        <v>298</v>
      </c>
      <c r="E82" s="31">
        <v>54.767061356297084</v>
      </c>
      <c r="J82" s="29" t="s">
        <v>41</v>
      </c>
      <c r="K82" s="29" t="s">
        <v>296</v>
      </c>
      <c r="L82" s="30" t="s">
        <v>302</v>
      </c>
      <c r="M82" s="29" t="s">
        <v>298</v>
      </c>
      <c r="N82" s="31">
        <v>32.532040404040401</v>
      </c>
    </row>
    <row r="83" spans="1:14">
      <c r="A83" s="29" t="s">
        <v>44</v>
      </c>
      <c r="B83" s="30" t="s">
        <v>296</v>
      </c>
      <c r="C83" s="30" t="s">
        <v>297</v>
      </c>
      <c r="D83" s="30" t="s">
        <v>298</v>
      </c>
      <c r="E83" s="31">
        <v>55.420040941658122</v>
      </c>
      <c r="J83" s="29" t="s">
        <v>44</v>
      </c>
      <c r="K83" s="29" t="s">
        <v>296</v>
      </c>
      <c r="L83" s="30" t="s">
        <v>302</v>
      </c>
      <c r="M83" s="29" t="s">
        <v>298</v>
      </c>
      <c r="N83" s="31">
        <v>46.972340425531918</v>
      </c>
    </row>
    <row r="84" spans="1:14">
      <c r="A84" s="29" t="s">
        <v>47</v>
      </c>
      <c r="B84" s="30" t="s">
        <v>296</v>
      </c>
      <c r="C84" s="30" t="s">
        <v>297</v>
      </c>
      <c r="D84" s="30" t="s">
        <v>298</v>
      </c>
      <c r="E84" s="31">
        <v>34.28805755395684</v>
      </c>
      <c r="J84" s="29" t="s">
        <v>47</v>
      </c>
      <c r="K84" s="29" t="s">
        <v>296</v>
      </c>
      <c r="L84" s="30" t="s">
        <v>302</v>
      </c>
      <c r="M84" s="29" t="s">
        <v>298</v>
      </c>
      <c r="N84" s="31">
        <v>33.167657458563532</v>
      </c>
    </row>
    <row r="85" spans="1:14">
      <c r="A85" s="29" t="s">
        <v>50</v>
      </c>
      <c r="B85" s="30" t="s">
        <v>296</v>
      </c>
      <c r="C85" s="30" t="s">
        <v>297</v>
      </c>
      <c r="D85" s="30" t="s">
        <v>298</v>
      </c>
      <c r="E85" s="31">
        <v>85.261143430290872</v>
      </c>
      <c r="J85" s="29" t="s">
        <v>50</v>
      </c>
      <c r="K85" s="29" t="s">
        <v>296</v>
      </c>
      <c r="L85" s="30" t="s">
        <v>302</v>
      </c>
      <c r="M85" s="29" t="s">
        <v>298</v>
      </c>
      <c r="N85" s="31">
        <v>48.600664711632469</v>
      </c>
    </row>
    <row r="86" spans="1:14">
      <c r="A86" s="29" t="s">
        <v>53</v>
      </c>
      <c r="B86" s="30" t="s">
        <v>296</v>
      </c>
      <c r="C86" s="30" t="s">
        <v>297</v>
      </c>
      <c r="D86" s="30" t="s">
        <v>298</v>
      </c>
      <c r="E86" s="31">
        <v>57.981844660194191</v>
      </c>
      <c r="J86" s="29" t="s">
        <v>53</v>
      </c>
      <c r="K86" s="29" t="s">
        <v>296</v>
      </c>
      <c r="L86" s="30" t="s">
        <v>302</v>
      </c>
      <c r="M86" s="29" t="s">
        <v>298</v>
      </c>
      <c r="N86" s="31">
        <v>74.024585575888068</v>
      </c>
    </row>
    <row r="87" spans="1:14">
      <c r="A87" s="29" t="s">
        <v>57</v>
      </c>
      <c r="B87" s="30" t="s">
        <v>296</v>
      </c>
      <c r="C87" s="30" t="s">
        <v>297</v>
      </c>
      <c r="D87" s="30" t="s">
        <v>298</v>
      </c>
      <c r="E87" s="31">
        <v>16.937295409181637</v>
      </c>
      <c r="J87" s="29" t="s">
        <v>57</v>
      </c>
      <c r="K87" s="29" t="s">
        <v>296</v>
      </c>
      <c r="L87" s="30" t="s">
        <v>302</v>
      </c>
      <c r="M87" s="29" t="s">
        <v>298</v>
      </c>
      <c r="N87" s="31">
        <v>24.91983253588517</v>
      </c>
    </row>
    <row r="88" spans="1:14">
      <c r="A88" s="29" t="s">
        <v>61</v>
      </c>
      <c r="B88" s="30" t="s">
        <v>296</v>
      </c>
      <c r="C88" s="30" t="s">
        <v>297</v>
      </c>
      <c r="D88" s="30" t="s">
        <v>298</v>
      </c>
      <c r="E88" s="31">
        <v>18.894616788321166</v>
      </c>
      <c r="J88" s="29" t="s">
        <v>61</v>
      </c>
      <c r="K88" s="29" t="s">
        <v>296</v>
      </c>
      <c r="L88" s="30" t="s">
        <v>302</v>
      </c>
      <c r="M88" s="29" t="s">
        <v>298</v>
      </c>
      <c r="N88" s="31">
        <v>24.433455377574372</v>
      </c>
    </row>
    <row r="89" spans="1:14">
      <c r="A89" s="29" t="s">
        <v>65</v>
      </c>
      <c r="B89" s="30" t="s">
        <v>296</v>
      </c>
      <c r="C89" s="30" t="s">
        <v>297</v>
      </c>
      <c r="D89" s="30" t="s">
        <v>298</v>
      </c>
      <c r="E89" s="31">
        <v>23.323860369609854</v>
      </c>
      <c r="J89" s="29" t="s">
        <v>65</v>
      </c>
      <c r="K89" s="29" t="s">
        <v>296</v>
      </c>
      <c r="L89" s="30" t="s">
        <v>302</v>
      </c>
      <c r="M89" s="29" t="s">
        <v>298</v>
      </c>
      <c r="N89" s="31">
        <v>17.151780821917807</v>
      </c>
    </row>
    <row r="90" spans="1:14">
      <c r="A90" s="29" t="s">
        <v>69</v>
      </c>
      <c r="B90" s="30" t="s">
        <v>296</v>
      </c>
      <c r="C90" s="30" t="s">
        <v>297</v>
      </c>
      <c r="D90" s="30" t="s">
        <v>298</v>
      </c>
      <c r="E90" s="31">
        <v>48.361318897637794</v>
      </c>
      <c r="J90" s="29" t="s">
        <v>69</v>
      </c>
      <c r="K90" s="29" t="s">
        <v>296</v>
      </c>
      <c r="L90" s="30" t="s">
        <v>302</v>
      </c>
      <c r="M90" s="29" t="s">
        <v>298</v>
      </c>
      <c r="N90" s="31">
        <v>50.984293381037567</v>
      </c>
    </row>
    <row r="91" spans="1:14">
      <c r="A91" s="29" t="s">
        <v>73</v>
      </c>
      <c r="B91" s="30" t="s">
        <v>296</v>
      </c>
      <c r="C91" s="30" t="s">
        <v>297</v>
      </c>
      <c r="D91" s="30" t="s">
        <v>298</v>
      </c>
      <c r="E91" s="31">
        <v>28.568983957219249</v>
      </c>
      <c r="J91" s="29" t="s">
        <v>73</v>
      </c>
      <c r="K91" s="29" t="s">
        <v>296</v>
      </c>
      <c r="L91" s="30" t="s">
        <v>302</v>
      </c>
      <c r="M91" s="29" t="s">
        <v>298</v>
      </c>
      <c r="N91" s="31">
        <v>29.100701754385963</v>
      </c>
    </row>
    <row r="92" spans="1:14">
      <c r="A92" s="29" t="s">
        <v>77</v>
      </c>
      <c r="B92" s="30" t="s">
        <v>296</v>
      </c>
      <c r="C92" s="30" t="s">
        <v>297</v>
      </c>
      <c r="D92" s="30" t="s">
        <v>298</v>
      </c>
      <c r="E92" s="31">
        <v>29.078834951456308</v>
      </c>
      <c r="J92" s="29" t="s">
        <v>77</v>
      </c>
      <c r="K92" s="29" t="s">
        <v>296</v>
      </c>
      <c r="L92" s="30" t="s">
        <v>302</v>
      </c>
      <c r="M92" s="29" t="s">
        <v>298</v>
      </c>
      <c r="N92" s="31">
        <v>28.180410557184757</v>
      </c>
    </row>
    <row r="93" spans="1:14">
      <c r="A93" s="29" t="s">
        <v>80</v>
      </c>
      <c r="B93" s="30" t="s">
        <v>296</v>
      </c>
      <c r="C93" s="30" t="s">
        <v>297</v>
      </c>
      <c r="D93" s="30" t="s">
        <v>298</v>
      </c>
      <c r="E93" s="31">
        <v>-26.617245989304813</v>
      </c>
      <c r="J93" s="29" t="s">
        <v>80</v>
      </c>
      <c r="K93" s="29" t="s">
        <v>296</v>
      </c>
      <c r="L93" s="30" t="s">
        <v>302</v>
      </c>
      <c r="M93" s="29" t="s">
        <v>298</v>
      </c>
      <c r="N93" s="31">
        <v>40.983385214007782</v>
      </c>
    </row>
    <row r="94" spans="1:14">
      <c r="A94" s="29" t="s">
        <v>83</v>
      </c>
      <c r="B94" s="30" t="s">
        <v>296</v>
      </c>
      <c r="C94" s="30" t="s">
        <v>297</v>
      </c>
      <c r="D94" s="30" t="s">
        <v>298</v>
      </c>
      <c r="E94" s="31">
        <v>78.044249726177441</v>
      </c>
      <c r="J94" s="29" t="s">
        <v>83</v>
      </c>
      <c r="K94" s="29" t="s">
        <v>296</v>
      </c>
      <c r="L94" s="30" t="s">
        <v>302</v>
      </c>
      <c r="M94" s="29" t="s">
        <v>298</v>
      </c>
      <c r="N94" s="31">
        <v>61.896023278370507</v>
      </c>
    </row>
    <row r="95" spans="1:14">
      <c r="A95" s="29" t="s">
        <v>86</v>
      </c>
      <c r="B95" s="30" t="s">
        <v>296</v>
      </c>
      <c r="C95" s="30" t="s">
        <v>297</v>
      </c>
      <c r="D95" s="30" t="s">
        <v>298</v>
      </c>
      <c r="E95" s="31">
        <v>37.238717632552408</v>
      </c>
      <c r="J95" s="29" t="s">
        <v>86</v>
      </c>
      <c r="K95" s="29" t="s">
        <v>296</v>
      </c>
      <c r="L95" s="30" t="s">
        <v>302</v>
      </c>
      <c r="M95" s="29" t="s">
        <v>298</v>
      </c>
      <c r="N95" s="31">
        <v>41.727626953125004</v>
      </c>
    </row>
    <row r="96" spans="1:14">
      <c r="A96" s="29" t="s">
        <v>89</v>
      </c>
      <c r="B96" s="30" t="s">
        <v>296</v>
      </c>
      <c r="C96" s="30" t="s">
        <v>297</v>
      </c>
      <c r="D96" s="30" t="s">
        <v>298</v>
      </c>
      <c r="E96" s="31">
        <v>35.260804597701153</v>
      </c>
      <c r="J96" s="29" t="s">
        <v>89</v>
      </c>
      <c r="K96" s="29" t="s">
        <v>296</v>
      </c>
      <c r="L96" s="30" t="s">
        <v>302</v>
      </c>
      <c r="M96" s="29" t="s">
        <v>298</v>
      </c>
      <c r="N96" s="31">
        <v>60.441380908248391</v>
      </c>
    </row>
    <row r="97" spans="1:14">
      <c r="A97" s="29" t="s">
        <v>92</v>
      </c>
      <c r="B97" s="30" t="s">
        <v>296</v>
      </c>
      <c r="C97" s="30" t="s">
        <v>297</v>
      </c>
      <c r="D97" s="30" t="s">
        <v>298</v>
      </c>
      <c r="E97" s="31">
        <v>34.570631970260216</v>
      </c>
      <c r="J97" s="29" t="s">
        <v>92</v>
      </c>
      <c r="K97" s="29" t="s">
        <v>296</v>
      </c>
      <c r="L97" s="30" t="s">
        <v>302</v>
      </c>
      <c r="M97" s="29" t="s">
        <v>298</v>
      </c>
      <c r="N97" s="31">
        <v>19.954980392156859</v>
      </c>
    </row>
    <row r="98" spans="1:14">
      <c r="A98" s="29" t="s">
        <v>95</v>
      </c>
      <c r="B98" s="30" t="s">
        <v>296</v>
      </c>
      <c r="C98" s="30" t="s">
        <v>297</v>
      </c>
      <c r="D98" s="30" t="s">
        <v>298</v>
      </c>
      <c r="E98" s="31">
        <v>34.498141263940518</v>
      </c>
      <c r="J98" s="29" t="s">
        <v>95</v>
      </c>
      <c r="K98" s="29" t="s">
        <v>296</v>
      </c>
      <c r="L98" s="30" t="s">
        <v>302</v>
      </c>
      <c r="M98" s="29" t="s">
        <v>298</v>
      </c>
      <c r="N98" s="31">
        <v>51.916160337552739</v>
      </c>
    </row>
    <row r="99" spans="1:14">
      <c r="A99" s="29" t="s">
        <v>99</v>
      </c>
      <c r="B99" s="30" t="s">
        <v>296</v>
      </c>
      <c r="C99" s="30" t="s">
        <v>297</v>
      </c>
      <c r="D99" s="30" t="s">
        <v>298</v>
      </c>
      <c r="E99" s="31">
        <v>46.075808903365903</v>
      </c>
      <c r="J99" s="29" t="s">
        <v>99</v>
      </c>
      <c r="K99" s="29" t="s">
        <v>296</v>
      </c>
      <c r="L99" s="30" t="s">
        <v>302</v>
      </c>
      <c r="M99" s="29" t="s">
        <v>298</v>
      </c>
      <c r="N99" s="31">
        <v>53.73324590163935</v>
      </c>
    </row>
    <row r="100" spans="1:14">
      <c r="A100" s="29" t="s">
        <v>103</v>
      </c>
      <c r="B100" s="30" t="s">
        <v>296</v>
      </c>
      <c r="C100" s="30" t="s">
        <v>297</v>
      </c>
      <c r="D100" s="30" t="s">
        <v>298</v>
      </c>
      <c r="E100" s="31">
        <v>36.42489835430785</v>
      </c>
      <c r="J100" s="29" t="s">
        <v>103</v>
      </c>
      <c r="K100" s="29" t="s">
        <v>296</v>
      </c>
      <c r="L100" s="30" t="s">
        <v>302</v>
      </c>
      <c r="M100" s="29" t="s">
        <v>298</v>
      </c>
      <c r="N100" s="31">
        <v>43.22551181102363</v>
      </c>
    </row>
    <row r="101" spans="1:14">
      <c r="A101" s="29" t="s">
        <v>107</v>
      </c>
      <c r="B101" s="30" t="s">
        <v>296</v>
      </c>
      <c r="C101" s="30" t="s">
        <v>297</v>
      </c>
      <c r="D101" s="30" t="s">
        <v>298</v>
      </c>
      <c r="E101" s="31">
        <v>47.853907134767844</v>
      </c>
      <c r="J101" s="29" t="s">
        <v>107</v>
      </c>
      <c r="K101" s="29" t="s">
        <v>296</v>
      </c>
      <c r="L101" s="30" t="s">
        <v>302</v>
      </c>
      <c r="M101" s="29" t="s">
        <v>298</v>
      </c>
      <c r="N101" s="31">
        <v>35.184305555555568</v>
      </c>
    </row>
    <row r="102" spans="1:14">
      <c r="A102" s="29" t="s">
        <v>111</v>
      </c>
      <c r="B102" s="30" t="s">
        <v>296</v>
      </c>
      <c r="C102" s="30" t="s">
        <v>297</v>
      </c>
      <c r="D102" s="30" t="s">
        <v>298</v>
      </c>
      <c r="E102" s="31">
        <v>42.487035830618886</v>
      </c>
      <c r="J102" s="29" t="s">
        <v>111</v>
      </c>
      <c r="K102" s="29" t="s">
        <v>296</v>
      </c>
      <c r="L102" s="30" t="s">
        <v>302</v>
      </c>
      <c r="M102" s="29" t="s">
        <v>298</v>
      </c>
      <c r="N102" s="31">
        <v>32.960022099447514</v>
      </c>
    </row>
    <row r="103" spans="1:14">
      <c r="A103" s="29" t="s">
        <v>115</v>
      </c>
      <c r="B103" s="30" t="s">
        <v>296</v>
      </c>
      <c r="C103" s="30" t="s">
        <v>297</v>
      </c>
      <c r="D103" s="30" t="s">
        <v>298</v>
      </c>
      <c r="E103" s="31">
        <v>43.842443384982126</v>
      </c>
      <c r="J103" s="29" t="s">
        <v>115</v>
      </c>
      <c r="K103" s="29" t="s">
        <v>296</v>
      </c>
      <c r="L103" s="30" t="s">
        <v>302</v>
      </c>
      <c r="M103" s="29" t="s">
        <v>298</v>
      </c>
      <c r="N103" s="31">
        <v>37.435054945054951</v>
      </c>
    </row>
    <row r="104" spans="1:14">
      <c r="A104" s="29" t="s">
        <v>119</v>
      </c>
      <c r="B104" s="30" t="s">
        <v>296</v>
      </c>
      <c r="C104" s="30" t="s">
        <v>297</v>
      </c>
      <c r="D104" s="30" t="s">
        <v>298</v>
      </c>
      <c r="E104" s="31">
        <v>143.13240325865581</v>
      </c>
      <c r="J104" s="29" t="s">
        <v>119</v>
      </c>
      <c r="K104" s="29" t="s">
        <v>296</v>
      </c>
      <c r="L104" s="30" t="s">
        <v>302</v>
      </c>
      <c r="M104" s="29" t="s">
        <v>298</v>
      </c>
      <c r="N104" s="31">
        <v>143.96127110228403</v>
      </c>
    </row>
    <row r="105" spans="1:14">
      <c r="A105" s="29" t="s">
        <v>122</v>
      </c>
      <c r="B105" s="30" t="s">
        <v>296</v>
      </c>
      <c r="C105" s="30" t="s">
        <v>297</v>
      </c>
      <c r="D105" s="30" t="s">
        <v>298</v>
      </c>
      <c r="E105" s="31">
        <v>93.031147540983582</v>
      </c>
      <c r="J105" s="29" t="s">
        <v>122</v>
      </c>
      <c r="K105" s="29" t="s">
        <v>296</v>
      </c>
      <c r="L105" s="30" t="s">
        <v>302</v>
      </c>
      <c r="M105" s="29" t="s">
        <v>298</v>
      </c>
      <c r="N105" s="31">
        <v>131.40057482656098</v>
      </c>
    </row>
    <row r="106" spans="1:14">
      <c r="A106" s="29" t="s">
        <v>125</v>
      </c>
      <c r="B106" s="30" t="s">
        <v>296</v>
      </c>
      <c r="C106" s="30" t="s">
        <v>297</v>
      </c>
      <c r="D106" s="30" t="s">
        <v>298</v>
      </c>
      <c r="E106" s="31">
        <v>128.5987421383648</v>
      </c>
      <c r="J106" s="29" t="s">
        <v>125</v>
      </c>
      <c r="K106" s="29" t="s">
        <v>296</v>
      </c>
      <c r="L106" s="30" t="s">
        <v>302</v>
      </c>
      <c r="M106" s="29" t="s">
        <v>298</v>
      </c>
      <c r="N106" s="31">
        <v>145.56478087649401</v>
      </c>
    </row>
    <row r="107" spans="1:14">
      <c r="A107" s="29" t="s">
        <v>128</v>
      </c>
      <c r="B107" s="30" t="s">
        <v>296</v>
      </c>
      <c r="C107" s="30" t="s">
        <v>297</v>
      </c>
      <c r="D107" s="30" t="s">
        <v>298</v>
      </c>
      <c r="E107" s="31">
        <v>97.394795383001053</v>
      </c>
      <c r="J107" s="29" t="s">
        <v>128</v>
      </c>
      <c r="K107" s="29" t="s">
        <v>296</v>
      </c>
      <c r="L107" s="30" t="s">
        <v>302</v>
      </c>
      <c r="M107" s="29" t="s">
        <v>298</v>
      </c>
      <c r="N107" s="31">
        <v>106.29742574257426</v>
      </c>
    </row>
    <row r="108" spans="1:14">
      <c r="A108" s="29" t="s">
        <v>131</v>
      </c>
      <c r="B108" s="30" t="s">
        <v>296</v>
      </c>
      <c r="C108" s="30" t="s">
        <v>297</v>
      </c>
      <c r="D108" s="30" t="s">
        <v>298</v>
      </c>
      <c r="E108" s="31">
        <v>69.778274428274429</v>
      </c>
      <c r="J108" s="29" t="s">
        <v>131</v>
      </c>
      <c r="K108" s="29" t="s">
        <v>296</v>
      </c>
      <c r="L108" s="30" t="s">
        <v>302</v>
      </c>
      <c r="M108" s="29" t="s">
        <v>298</v>
      </c>
      <c r="N108" s="31">
        <v>98.257179487179499</v>
      </c>
    </row>
    <row r="109" spans="1:14">
      <c r="A109" s="29" t="s">
        <v>134</v>
      </c>
      <c r="B109" s="30" t="s">
        <v>296</v>
      </c>
      <c r="C109" s="30" t="s">
        <v>297</v>
      </c>
      <c r="D109" s="30" t="s">
        <v>298</v>
      </c>
      <c r="E109" s="31">
        <v>61.367334014300305</v>
      </c>
      <c r="J109" s="29" t="s">
        <v>134</v>
      </c>
      <c r="K109" s="29" t="s">
        <v>296</v>
      </c>
      <c r="L109" s="30" t="s">
        <v>302</v>
      </c>
      <c r="M109" s="29" t="s">
        <v>298</v>
      </c>
      <c r="N109" s="31">
        <v>75.157944814462411</v>
      </c>
    </row>
    <row r="110" spans="1:14">
      <c r="A110" s="29" t="s">
        <v>137</v>
      </c>
      <c r="B110" s="30" t="s">
        <v>296</v>
      </c>
      <c r="C110" s="30" t="s">
        <v>297</v>
      </c>
      <c r="D110" s="30" t="s">
        <v>298</v>
      </c>
      <c r="E110" s="31">
        <v>92.709333333333362</v>
      </c>
      <c r="J110" s="29" t="s">
        <v>137</v>
      </c>
      <c r="K110" s="29" t="s">
        <v>296</v>
      </c>
      <c r="L110" s="30" t="s">
        <v>302</v>
      </c>
      <c r="M110" s="29" t="s">
        <v>298</v>
      </c>
      <c r="N110" s="31">
        <v>83.146273224043739</v>
      </c>
    </row>
    <row r="111" spans="1:14">
      <c r="A111" s="29" t="s">
        <v>140</v>
      </c>
      <c r="B111" s="30" t="s">
        <v>296</v>
      </c>
      <c r="C111" s="30" t="s">
        <v>297</v>
      </c>
      <c r="D111" s="30" t="s">
        <v>298</v>
      </c>
      <c r="E111" s="31">
        <v>117.47719409282696</v>
      </c>
      <c r="J111" s="29" t="s">
        <v>140</v>
      </c>
      <c r="K111" s="29" t="s">
        <v>296</v>
      </c>
      <c r="L111" s="30" t="s">
        <v>302</v>
      </c>
      <c r="M111" s="29" t="s">
        <v>298</v>
      </c>
      <c r="N111" s="31">
        <v>98.797011627906983</v>
      </c>
    </row>
    <row r="112" spans="1:14">
      <c r="A112" s="29" t="s">
        <v>143</v>
      </c>
      <c r="B112" s="30" t="s">
        <v>296</v>
      </c>
      <c r="C112" s="30" t="s">
        <v>297</v>
      </c>
      <c r="D112" s="30" t="s">
        <v>298</v>
      </c>
      <c r="E112" s="31">
        <v>108.91618705035971</v>
      </c>
      <c r="J112" s="29" t="s">
        <v>143</v>
      </c>
      <c r="K112" s="29" t="s">
        <v>296</v>
      </c>
      <c r="L112" s="30" t="s">
        <v>302</v>
      </c>
      <c r="M112" s="29" t="s">
        <v>298</v>
      </c>
      <c r="N112" s="31">
        <v>116.03358237547896</v>
      </c>
    </row>
    <row r="113" spans="1:14">
      <c r="A113" s="29" t="s">
        <v>149</v>
      </c>
      <c r="B113" s="30" t="s">
        <v>296</v>
      </c>
      <c r="C113" s="30" t="s">
        <v>297</v>
      </c>
      <c r="D113" s="30" t="s">
        <v>298</v>
      </c>
      <c r="E113" s="31">
        <v>89.635832460732971</v>
      </c>
      <c r="J113" s="29" t="s">
        <v>149</v>
      </c>
      <c r="K113" s="29" t="s">
        <v>296</v>
      </c>
      <c r="L113" s="30" t="s">
        <v>302</v>
      </c>
      <c r="M113" s="29" t="s">
        <v>298</v>
      </c>
      <c r="N113" s="31">
        <v>59.732195945945939</v>
      </c>
    </row>
    <row r="114" spans="1:14">
      <c r="A114" s="29" t="s">
        <v>153</v>
      </c>
      <c r="B114" s="30" t="s">
        <v>296</v>
      </c>
      <c r="C114" s="30" t="s">
        <v>297</v>
      </c>
      <c r="D114" s="30" t="s">
        <v>298</v>
      </c>
      <c r="E114" s="31">
        <v>97.742686274509808</v>
      </c>
      <c r="J114" s="29" t="s">
        <v>153</v>
      </c>
      <c r="K114" s="29" t="s">
        <v>296</v>
      </c>
      <c r="L114" s="30" t="s">
        <v>302</v>
      </c>
      <c r="M114" s="29" t="s">
        <v>298</v>
      </c>
      <c r="N114" s="31">
        <v>81.083437185929654</v>
      </c>
    </row>
    <row r="115" spans="1:14">
      <c r="A115" s="29" t="s">
        <v>157</v>
      </c>
      <c r="B115" s="30" t="s">
        <v>296</v>
      </c>
      <c r="C115" s="30" t="s">
        <v>297</v>
      </c>
      <c r="D115" s="30" t="s">
        <v>298</v>
      </c>
      <c r="E115" s="31">
        <v>80.577992007992009</v>
      </c>
      <c r="J115" s="29" t="s">
        <v>157</v>
      </c>
      <c r="K115" s="29" t="s">
        <v>296</v>
      </c>
      <c r="L115" s="30" t="s">
        <v>302</v>
      </c>
      <c r="M115" s="29" t="s">
        <v>298</v>
      </c>
      <c r="N115" s="31">
        <v>59.363677685950421</v>
      </c>
    </row>
    <row r="116" spans="1:14">
      <c r="A116" s="29" t="s">
        <v>161</v>
      </c>
      <c r="B116" s="30" t="s">
        <v>296</v>
      </c>
      <c r="C116" s="30" t="s">
        <v>297</v>
      </c>
      <c r="D116" s="30" t="s">
        <v>298</v>
      </c>
      <c r="E116" s="31">
        <v>30.93003033367037</v>
      </c>
      <c r="J116" s="29" t="s">
        <v>161</v>
      </c>
      <c r="K116" s="29" t="s">
        <v>296</v>
      </c>
      <c r="L116" s="30" t="s">
        <v>302</v>
      </c>
      <c r="M116" s="29" t="s">
        <v>298</v>
      </c>
      <c r="N116" s="31">
        <v>28.13414342629482</v>
      </c>
    </row>
    <row r="117" spans="1:14">
      <c r="A117" s="29" t="s">
        <v>165</v>
      </c>
      <c r="B117" s="30" t="s">
        <v>296</v>
      </c>
      <c r="C117" s="30" t="s">
        <v>297</v>
      </c>
      <c r="D117" s="30" t="s">
        <v>298</v>
      </c>
      <c r="E117" s="31">
        <v>32.795226130653262</v>
      </c>
      <c r="J117" s="29" t="s">
        <v>165</v>
      </c>
      <c r="K117" s="29" t="s">
        <v>296</v>
      </c>
      <c r="L117" s="30" t="s">
        <v>302</v>
      </c>
      <c r="M117" s="29" t="s">
        <v>298</v>
      </c>
      <c r="N117" s="31">
        <v>37.74035437430787</v>
      </c>
    </row>
    <row r="118" spans="1:14">
      <c r="A118" s="29" t="s">
        <v>314</v>
      </c>
      <c r="B118" s="30" t="s">
        <v>296</v>
      </c>
      <c r="C118" s="30" t="s">
        <v>297</v>
      </c>
      <c r="D118" s="30" t="s">
        <v>298</v>
      </c>
      <c r="E118" s="31">
        <v>45.772260442260439</v>
      </c>
      <c r="J118" s="29" t="s">
        <v>314</v>
      </c>
      <c r="K118" s="29" t="s">
        <v>296</v>
      </c>
      <c r="L118" s="30" t="s">
        <v>302</v>
      </c>
      <c r="M118" s="29" t="s">
        <v>298</v>
      </c>
      <c r="N118" s="31">
        <v>44.074948875255629</v>
      </c>
    </row>
    <row r="119" spans="1:14">
      <c r="A119" s="29" t="s">
        <v>315</v>
      </c>
      <c r="B119" s="30" t="s">
        <v>296</v>
      </c>
      <c r="C119" s="30" t="s">
        <v>297</v>
      </c>
      <c r="D119" s="30" t="s">
        <v>298</v>
      </c>
      <c r="E119" s="31">
        <v>28.89796407185629</v>
      </c>
      <c r="J119" s="29" t="s">
        <v>315</v>
      </c>
      <c r="K119" s="29" t="s">
        <v>296</v>
      </c>
      <c r="L119" s="30" t="s">
        <v>302</v>
      </c>
      <c r="M119" s="29" t="s">
        <v>298</v>
      </c>
      <c r="N119" s="31">
        <v>33.030355220667388</v>
      </c>
    </row>
    <row r="120" spans="1:14">
      <c r="A120" s="29" t="s">
        <v>316</v>
      </c>
      <c r="B120" s="30" t="s">
        <v>296</v>
      </c>
      <c r="C120" s="30" t="s">
        <v>297</v>
      </c>
      <c r="D120" s="30" t="s">
        <v>298</v>
      </c>
      <c r="E120" s="31">
        <v>38.517394636015325</v>
      </c>
      <c r="J120" s="29" t="s">
        <v>316</v>
      </c>
      <c r="K120" s="29" t="s">
        <v>296</v>
      </c>
      <c r="L120" s="30" t="s">
        <v>302</v>
      </c>
      <c r="M120" s="29" t="s">
        <v>298</v>
      </c>
      <c r="N120" s="31">
        <v>31.131656378600823</v>
      </c>
    </row>
    <row r="121" spans="1:14">
      <c r="A121" s="29" t="s">
        <v>317</v>
      </c>
      <c r="B121" s="30" t="s">
        <v>296</v>
      </c>
      <c r="C121" s="30" t="s">
        <v>297</v>
      </c>
      <c r="D121" s="30" t="s">
        <v>298</v>
      </c>
      <c r="E121" s="31">
        <v>33.860875576036868</v>
      </c>
      <c r="J121" s="29" t="s">
        <v>317</v>
      </c>
      <c r="K121" s="29" t="s">
        <v>296</v>
      </c>
      <c r="L121" s="30" t="s">
        <v>302</v>
      </c>
      <c r="M121" s="29" t="s">
        <v>298</v>
      </c>
      <c r="N121" s="31">
        <v>39.106329113924055</v>
      </c>
    </row>
    <row r="122" spans="1:14">
      <c r="A122" s="29" t="s">
        <v>185</v>
      </c>
      <c r="B122" s="30" t="s">
        <v>296</v>
      </c>
      <c r="C122" s="30" t="s">
        <v>297</v>
      </c>
      <c r="D122" s="30" t="s">
        <v>298</v>
      </c>
      <c r="E122" s="31">
        <v>25.349181614349767</v>
      </c>
      <c r="J122" s="29" t="s">
        <v>185</v>
      </c>
      <c r="K122" s="29" t="s">
        <v>296</v>
      </c>
      <c r="L122" s="30" t="s">
        <v>302</v>
      </c>
      <c r="M122" s="29" t="s">
        <v>298</v>
      </c>
      <c r="N122" s="31">
        <v>7.5974025974025965</v>
      </c>
    </row>
    <row r="123" spans="1:14">
      <c r="A123" s="29" t="s">
        <v>189</v>
      </c>
      <c r="B123" s="30" t="s">
        <v>296</v>
      </c>
      <c r="C123" s="30" t="s">
        <v>297</v>
      </c>
      <c r="D123" s="30" t="s">
        <v>298</v>
      </c>
      <c r="E123" s="31">
        <v>72.347515991471212</v>
      </c>
      <c r="J123" s="29" t="s">
        <v>189</v>
      </c>
      <c r="K123" s="29" t="s">
        <v>296</v>
      </c>
      <c r="L123" s="30" t="s">
        <v>302</v>
      </c>
      <c r="M123" s="29" t="s">
        <v>298</v>
      </c>
      <c r="N123" s="31">
        <v>80.751756440281014</v>
      </c>
    </row>
    <row r="124" spans="1:14">
      <c r="A124" s="29" t="s">
        <v>193</v>
      </c>
      <c r="B124" s="30" t="s">
        <v>296</v>
      </c>
      <c r="C124" s="30" t="s">
        <v>297</v>
      </c>
      <c r="D124" s="30" t="s">
        <v>298</v>
      </c>
      <c r="E124" s="31">
        <v>39.419537037037031</v>
      </c>
      <c r="J124" s="29" t="s">
        <v>193</v>
      </c>
      <c r="K124" s="29" t="s">
        <v>296</v>
      </c>
      <c r="L124" s="30" t="s">
        <v>302</v>
      </c>
      <c r="M124" s="29" t="s">
        <v>298</v>
      </c>
      <c r="N124" s="31">
        <v>28.470689655172411</v>
      </c>
    </row>
    <row r="125" spans="1:14">
      <c r="A125" s="29" t="s">
        <v>197</v>
      </c>
      <c r="B125" s="30" t="s">
        <v>296</v>
      </c>
      <c r="C125" s="30" t="s">
        <v>297</v>
      </c>
      <c r="D125" s="30" t="s">
        <v>298</v>
      </c>
      <c r="E125" s="31">
        <v>21.236054421768706</v>
      </c>
      <c r="J125" s="29" t="s">
        <v>197</v>
      </c>
      <c r="K125" s="29" t="s">
        <v>296</v>
      </c>
      <c r="L125" s="30" t="s">
        <v>302</v>
      </c>
      <c r="M125" s="29" t="s">
        <v>298</v>
      </c>
      <c r="N125" s="31">
        <v>40.016046242774557</v>
      </c>
    </row>
    <row r="126" spans="1:14">
      <c r="A126" s="29" t="s">
        <v>201</v>
      </c>
      <c r="B126" s="30" t="s">
        <v>296</v>
      </c>
      <c r="C126" s="30" t="s">
        <v>297</v>
      </c>
      <c r="D126" s="30" t="s">
        <v>298</v>
      </c>
      <c r="E126" s="31">
        <v>53.463588571428573</v>
      </c>
      <c r="J126" s="29" t="s">
        <v>201</v>
      </c>
      <c r="K126" s="29" t="s">
        <v>296</v>
      </c>
      <c r="L126" s="30" t="s">
        <v>302</v>
      </c>
      <c r="M126" s="29" t="s">
        <v>298</v>
      </c>
      <c r="N126" s="31">
        <v>36.807063081695965</v>
      </c>
    </row>
    <row r="127" spans="1:14">
      <c r="A127" s="29" t="s">
        <v>205</v>
      </c>
      <c r="B127" s="30" t="s">
        <v>296</v>
      </c>
      <c r="C127" s="30" t="s">
        <v>297</v>
      </c>
      <c r="D127" s="30" t="s">
        <v>298</v>
      </c>
      <c r="E127" s="31">
        <v>43.302454642475986</v>
      </c>
      <c r="J127" s="29" t="s">
        <v>205</v>
      </c>
      <c r="K127" s="29" t="s">
        <v>296</v>
      </c>
      <c r="L127" s="30" t="s">
        <v>302</v>
      </c>
      <c r="M127" s="29" t="s">
        <v>298</v>
      </c>
      <c r="N127" s="31">
        <v>40.194019088016965</v>
      </c>
    </row>
    <row r="128" spans="1:14">
      <c r="A128" s="29" t="s">
        <v>209</v>
      </c>
      <c r="B128" s="30" t="s">
        <v>296</v>
      </c>
      <c r="C128" s="30" t="s">
        <v>297</v>
      </c>
      <c r="D128" s="30" t="s">
        <v>298</v>
      </c>
      <c r="E128" s="31">
        <v>50.263443850267379</v>
      </c>
      <c r="J128" s="29" t="s">
        <v>209</v>
      </c>
      <c r="K128" s="29" t="s">
        <v>296</v>
      </c>
      <c r="L128" s="30" t="s">
        <v>302</v>
      </c>
      <c r="M128" s="29" t="s">
        <v>298</v>
      </c>
      <c r="N128" s="31">
        <v>59.574723926380372</v>
      </c>
    </row>
    <row r="129" spans="1:14">
      <c r="A129" s="29" t="s">
        <v>213</v>
      </c>
      <c r="B129" s="30" t="s">
        <v>296</v>
      </c>
      <c r="C129" s="30" t="s">
        <v>297</v>
      </c>
      <c r="D129" s="30" t="s">
        <v>298</v>
      </c>
      <c r="E129" s="31">
        <v>37.730284872298633</v>
      </c>
      <c r="J129" s="29" t="s">
        <v>213</v>
      </c>
      <c r="K129" s="29" t="s">
        <v>296</v>
      </c>
      <c r="L129" s="30" t="s">
        <v>302</v>
      </c>
      <c r="M129" s="29" t="s">
        <v>298</v>
      </c>
      <c r="N129" s="31">
        <v>50.855699132111866</v>
      </c>
    </row>
    <row r="130" spans="1:14">
      <c r="A130" s="29" t="s">
        <v>217</v>
      </c>
      <c r="B130" s="30" t="s">
        <v>296</v>
      </c>
      <c r="C130" s="30" t="s">
        <v>297</v>
      </c>
      <c r="D130" s="30" t="s">
        <v>298</v>
      </c>
      <c r="E130" s="31">
        <v>68.719829829829834</v>
      </c>
      <c r="J130" s="29" t="s">
        <v>217</v>
      </c>
      <c r="K130" s="29" t="s">
        <v>296</v>
      </c>
      <c r="L130" s="30" t="s">
        <v>302</v>
      </c>
      <c r="M130" s="29" t="s">
        <v>298</v>
      </c>
      <c r="N130" s="31">
        <v>66.021347368421061</v>
      </c>
    </row>
    <row r="131" spans="1:14">
      <c r="A131" s="29" t="s">
        <v>221</v>
      </c>
      <c r="B131" s="30" t="s">
        <v>296</v>
      </c>
      <c r="C131" s="30" t="s">
        <v>297</v>
      </c>
      <c r="D131" s="30" t="s">
        <v>298</v>
      </c>
      <c r="E131" s="31">
        <v>29.844458204334362</v>
      </c>
      <c r="J131" s="29" t="s">
        <v>221</v>
      </c>
      <c r="K131" s="29" t="s">
        <v>296</v>
      </c>
      <c r="L131" s="30" t="s">
        <v>302</v>
      </c>
      <c r="M131" s="29" t="s">
        <v>298</v>
      </c>
      <c r="N131" s="31">
        <v>36.520685358255442</v>
      </c>
    </row>
    <row r="132" spans="1:14">
      <c r="A132" s="29" t="s">
        <v>225</v>
      </c>
      <c r="B132" s="30" t="s">
        <v>296</v>
      </c>
      <c r="C132" s="30" t="s">
        <v>297</v>
      </c>
      <c r="D132" s="30" t="s">
        <v>298</v>
      </c>
      <c r="E132" s="31">
        <v>61.476243550051578</v>
      </c>
      <c r="J132" s="29" t="s">
        <v>225</v>
      </c>
      <c r="K132" s="29" t="s">
        <v>296</v>
      </c>
      <c r="L132" s="30" t="s">
        <v>302</v>
      </c>
      <c r="M132" s="29" t="s">
        <v>298</v>
      </c>
      <c r="N132" s="31">
        <v>62.598130841121481</v>
      </c>
    </row>
    <row r="133" spans="1:14">
      <c r="A133" s="29" t="s">
        <v>229</v>
      </c>
      <c r="B133" s="30" t="s">
        <v>296</v>
      </c>
      <c r="C133" s="30" t="s">
        <v>297</v>
      </c>
      <c r="D133" s="30" t="s">
        <v>298</v>
      </c>
      <c r="E133" s="31">
        <v>33.56152671755725</v>
      </c>
      <c r="J133" s="29" t="s">
        <v>229</v>
      </c>
      <c r="K133" s="29" t="s">
        <v>296</v>
      </c>
      <c r="L133" s="30" t="s">
        <v>302</v>
      </c>
      <c r="M133" s="29" t="s">
        <v>298</v>
      </c>
      <c r="N133" s="31">
        <v>48.891031149301824</v>
      </c>
    </row>
    <row r="134" spans="1:14">
      <c r="A134" s="29" t="s">
        <v>303</v>
      </c>
      <c r="B134" s="30" t="s">
        <v>296</v>
      </c>
      <c r="C134" s="30" t="s">
        <v>297</v>
      </c>
      <c r="D134" s="30" t="s">
        <v>298</v>
      </c>
      <c r="E134" s="31">
        <v>57.619212184873959</v>
      </c>
      <c r="J134" s="29" t="s">
        <v>303</v>
      </c>
      <c r="K134" s="29" t="s">
        <v>296</v>
      </c>
      <c r="L134" s="30" t="s">
        <v>302</v>
      </c>
      <c r="M134" s="29" t="s">
        <v>298</v>
      </c>
      <c r="N134" s="31">
        <v>54.160902977905856</v>
      </c>
    </row>
    <row r="135" spans="1:14">
      <c r="A135" s="29" t="s">
        <v>237</v>
      </c>
      <c r="B135" s="30" t="s">
        <v>296</v>
      </c>
      <c r="C135" s="30" t="s">
        <v>297</v>
      </c>
      <c r="D135" s="30" t="s">
        <v>298</v>
      </c>
      <c r="E135" s="31">
        <v>68.576824742268059</v>
      </c>
      <c r="J135" s="29" t="s">
        <v>237</v>
      </c>
      <c r="K135" s="29" t="s">
        <v>296</v>
      </c>
      <c r="L135" s="30" t="s">
        <v>302</v>
      </c>
      <c r="M135" s="29" t="s">
        <v>298</v>
      </c>
      <c r="N135" s="31">
        <v>77.726958377801495</v>
      </c>
    </row>
    <row r="136" spans="1:14">
      <c r="A136" s="29" t="s">
        <v>241</v>
      </c>
      <c r="B136" s="30" t="s">
        <v>296</v>
      </c>
      <c r="C136" s="30" t="s">
        <v>297</v>
      </c>
      <c r="D136" s="30" t="s">
        <v>298</v>
      </c>
      <c r="E136" s="31">
        <v>96.894796137339043</v>
      </c>
      <c r="J136" s="29" t="s">
        <v>241</v>
      </c>
      <c r="K136" s="29" t="s">
        <v>296</v>
      </c>
      <c r="L136" s="30" t="s">
        <v>302</v>
      </c>
      <c r="M136" s="29" t="s">
        <v>298</v>
      </c>
      <c r="N136" s="31">
        <v>67.411433447098972</v>
      </c>
    </row>
    <row r="137" spans="1:14">
      <c r="A137" s="29" t="s">
        <v>245</v>
      </c>
      <c r="B137" s="30" t="s">
        <v>296</v>
      </c>
      <c r="C137" s="30" t="s">
        <v>297</v>
      </c>
      <c r="D137" s="30" t="s">
        <v>298</v>
      </c>
      <c r="E137" s="31">
        <v>76.098509513742073</v>
      </c>
      <c r="J137" s="29" t="s">
        <v>245</v>
      </c>
      <c r="K137" s="29" t="s">
        <v>296</v>
      </c>
      <c r="L137" s="30" t="s">
        <v>302</v>
      </c>
      <c r="M137" s="29" t="s">
        <v>298</v>
      </c>
      <c r="N137" s="31">
        <v>66.778400000000005</v>
      </c>
    </row>
    <row r="138" spans="1:14">
      <c r="A138" s="29" t="s">
        <v>249</v>
      </c>
      <c r="B138" s="30" t="s">
        <v>296</v>
      </c>
      <c r="C138" s="30" t="s">
        <v>297</v>
      </c>
      <c r="D138" s="30" t="s">
        <v>298</v>
      </c>
      <c r="E138" s="31">
        <v>44.008247422680405</v>
      </c>
      <c r="J138" s="29" t="s">
        <v>249</v>
      </c>
      <c r="K138" s="29" t="s">
        <v>296</v>
      </c>
      <c r="L138" s="30" t="s">
        <v>302</v>
      </c>
      <c r="M138" s="29" t="s">
        <v>298</v>
      </c>
      <c r="N138" s="31">
        <v>44.900585267406662</v>
      </c>
    </row>
    <row r="139" spans="1:14">
      <c r="A139" s="29" t="s">
        <v>253</v>
      </c>
      <c r="B139" s="30" t="s">
        <v>296</v>
      </c>
      <c r="C139" s="30" t="s">
        <v>297</v>
      </c>
      <c r="D139" s="30" t="s">
        <v>298</v>
      </c>
      <c r="E139" s="31">
        <v>35.454184322033903</v>
      </c>
      <c r="J139" s="29" t="s">
        <v>253</v>
      </c>
      <c r="K139" s="29" t="s">
        <v>296</v>
      </c>
      <c r="L139" s="30" t="s">
        <v>302</v>
      </c>
      <c r="M139" s="29" t="s">
        <v>298</v>
      </c>
      <c r="N139" s="31">
        <v>68.614750957854412</v>
      </c>
    </row>
    <row r="140" spans="1:14">
      <c r="A140" s="29" t="s">
        <v>307</v>
      </c>
      <c r="B140" s="30" t="s">
        <v>296</v>
      </c>
      <c r="C140" s="30" t="s">
        <v>297</v>
      </c>
      <c r="D140" s="30" t="s">
        <v>298</v>
      </c>
      <c r="E140" s="31">
        <v>46.650683491062033</v>
      </c>
      <c r="J140" s="29" t="s">
        <v>307</v>
      </c>
      <c r="K140" s="29" t="s">
        <v>296</v>
      </c>
      <c r="L140" s="30" t="s">
        <v>302</v>
      </c>
      <c r="M140" s="29" t="s">
        <v>298</v>
      </c>
      <c r="N140" s="31">
        <v>37.988269794721404</v>
      </c>
    </row>
    <row r="141" spans="1:14">
      <c r="A141" s="29" t="s">
        <v>308</v>
      </c>
      <c r="B141" s="30" t="s">
        <v>296</v>
      </c>
      <c r="C141" s="30" t="s">
        <v>297</v>
      </c>
      <c r="D141" s="30" t="s">
        <v>298</v>
      </c>
      <c r="E141" s="31">
        <v>32.062752391073339</v>
      </c>
      <c r="J141" s="29" t="s">
        <v>308</v>
      </c>
      <c r="K141" s="29" t="s">
        <v>296</v>
      </c>
      <c r="L141" s="30" t="s">
        <v>302</v>
      </c>
      <c r="M141" s="29" t="s">
        <v>298</v>
      </c>
      <c r="N141" s="31">
        <v>27.545664974619289</v>
      </c>
    </row>
    <row r="142" spans="1:14">
      <c r="A142" s="29" t="s">
        <v>309</v>
      </c>
      <c r="B142" s="30" t="s">
        <v>296</v>
      </c>
      <c r="C142" s="30" t="s">
        <v>297</v>
      </c>
      <c r="D142" s="30" t="s">
        <v>298</v>
      </c>
      <c r="E142" s="31">
        <v>26.464207048458153</v>
      </c>
      <c r="J142" s="29" t="s">
        <v>309</v>
      </c>
      <c r="K142" s="29" t="s">
        <v>296</v>
      </c>
      <c r="L142" s="30" t="s">
        <v>302</v>
      </c>
      <c r="M142" s="29" t="s">
        <v>298</v>
      </c>
      <c r="N142" s="31">
        <v>30.424292452830183</v>
      </c>
    </row>
    <row r="143" spans="1:14">
      <c r="A143" s="29" t="s">
        <v>310</v>
      </c>
      <c r="B143" s="30" t="s">
        <v>296</v>
      </c>
      <c r="C143" s="30" t="s">
        <v>297</v>
      </c>
      <c r="D143" s="30" t="s">
        <v>298</v>
      </c>
      <c r="E143" s="31">
        <v>13.998820754716981</v>
      </c>
      <c r="J143" s="29" t="s">
        <v>310</v>
      </c>
      <c r="K143" s="29" t="s">
        <v>296</v>
      </c>
      <c r="L143" s="30" t="s">
        <v>302</v>
      </c>
      <c r="M143" s="29" t="s">
        <v>298</v>
      </c>
      <c r="N143" s="31">
        <v>20.578563885955649</v>
      </c>
    </row>
    <row r="144" spans="1:14">
      <c r="A144" s="29" t="s">
        <v>311</v>
      </c>
      <c r="B144" s="30" t="s">
        <v>296</v>
      </c>
      <c r="C144" s="30" t="s">
        <v>297</v>
      </c>
      <c r="D144" s="30" t="s">
        <v>298</v>
      </c>
      <c r="E144" s="31">
        <v>43.635714285714279</v>
      </c>
      <c r="J144" s="29" t="s">
        <v>311</v>
      </c>
      <c r="K144" s="29" t="s">
        <v>296</v>
      </c>
      <c r="L144" s="30" t="s">
        <v>302</v>
      </c>
      <c r="M144" s="29" t="s">
        <v>298</v>
      </c>
      <c r="N144" s="31">
        <v>57.24794291338582</v>
      </c>
    </row>
    <row r="145" spans="1:14">
      <c r="A145" s="29" t="s">
        <v>270</v>
      </c>
      <c r="B145" s="30" t="s">
        <v>296</v>
      </c>
      <c r="C145" s="30" t="s">
        <v>297</v>
      </c>
      <c r="D145" s="30" t="s">
        <v>298</v>
      </c>
      <c r="E145" s="31">
        <v>39.147217741935478</v>
      </c>
      <c r="J145" s="29" t="s">
        <v>270</v>
      </c>
      <c r="K145" s="29" t="s">
        <v>296</v>
      </c>
      <c r="L145" s="30" t="s">
        <v>302</v>
      </c>
      <c r="M145" s="29" t="s">
        <v>298</v>
      </c>
      <c r="N145" s="31">
        <v>29.821780684104624</v>
      </c>
    </row>
    <row r="146" spans="1:14">
      <c r="A146" s="29"/>
      <c r="B146" s="30"/>
      <c r="C146" s="30"/>
      <c r="D146" s="30"/>
      <c r="E146" s="31"/>
      <c r="K146" s="30"/>
      <c r="L146" s="30"/>
    </row>
    <row r="147" spans="1:14">
      <c r="A147" s="29"/>
      <c r="B147" s="30"/>
      <c r="C147" s="30"/>
      <c r="D147" s="29"/>
      <c r="E147" s="31"/>
      <c r="K147" s="30"/>
      <c r="L147" s="30"/>
    </row>
    <row r="148" spans="1:14">
      <c r="A148" s="29"/>
      <c r="B148" s="30"/>
      <c r="C148" s="30"/>
      <c r="D148" s="30"/>
      <c r="E148" s="31"/>
      <c r="K148" s="30"/>
      <c r="L148" s="30"/>
    </row>
    <row r="149" spans="1:14">
      <c r="A149" s="29"/>
      <c r="B149" s="30"/>
      <c r="C149" s="30"/>
      <c r="D149" s="29"/>
      <c r="E149" s="31"/>
      <c r="K149" s="30"/>
      <c r="L149" s="30"/>
    </row>
    <row r="150" spans="1:14">
      <c r="A150" s="29"/>
      <c r="B150" s="30"/>
      <c r="C150" s="30"/>
      <c r="D150" s="30"/>
      <c r="E150" s="31"/>
      <c r="K150" s="30"/>
      <c r="L150" s="30"/>
    </row>
    <row r="151" spans="1:14">
      <c r="A151" s="29"/>
      <c r="B151" s="30"/>
      <c r="C151" s="30"/>
      <c r="D151" s="29"/>
      <c r="E151" s="31"/>
      <c r="K151" s="30"/>
      <c r="L151" s="30"/>
    </row>
    <row r="152" spans="1:14">
      <c r="A152" s="29"/>
      <c r="B152" s="30"/>
      <c r="C152" s="30"/>
      <c r="D152" s="30"/>
      <c r="E152" s="31"/>
      <c r="K152" s="30"/>
      <c r="L152" s="30"/>
    </row>
    <row r="153" spans="1:14">
      <c r="A153" s="29"/>
      <c r="B153" s="30"/>
      <c r="C153" s="30"/>
      <c r="D153" s="29"/>
      <c r="E153" s="31"/>
      <c r="K153" s="30"/>
      <c r="L153" s="30"/>
    </row>
    <row r="154" spans="1:14">
      <c r="A154" s="29"/>
      <c r="B154" s="30"/>
      <c r="C154" s="30"/>
      <c r="D154" s="30"/>
      <c r="E154" s="31"/>
      <c r="K154" s="30"/>
      <c r="L154" s="30"/>
    </row>
    <row r="155" spans="1:14">
      <c r="A155" s="29"/>
      <c r="B155" s="30"/>
      <c r="C155" s="30"/>
      <c r="D155" s="29"/>
      <c r="E155" s="31"/>
      <c r="K155" s="30"/>
      <c r="L155" s="30"/>
    </row>
    <row r="156" spans="1:14">
      <c r="A156" s="29"/>
      <c r="B156" s="30"/>
      <c r="C156" s="30"/>
      <c r="D156" s="30"/>
      <c r="E156" s="31"/>
      <c r="K156" s="30"/>
      <c r="L156" s="30"/>
    </row>
    <row r="157" spans="1:14">
      <c r="A157" s="29"/>
      <c r="B157" s="30"/>
      <c r="C157" s="30"/>
      <c r="D157" s="29"/>
      <c r="E157" s="31"/>
      <c r="K157" s="30"/>
      <c r="L157" s="30"/>
    </row>
    <row r="158" spans="1:14">
      <c r="A158" s="29"/>
      <c r="B158" s="30"/>
      <c r="C158" s="30"/>
      <c r="D158" s="30"/>
      <c r="E158" s="31"/>
      <c r="K158" s="30"/>
      <c r="L158" s="30"/>
    </row>
    <row r="159" spans="1:14">
      <c r="A159" s="29"/>
      <c r="B159" s="30"/>
      <c r="C159" s="30"/>
      <c r="D159" s="29"/>
      <c r="E159" s="31"/>
      <c r="K159" s="30"/>
      <c r="L159" s="30"/>
    </row>
    <row r="160" spans="1:14">
      <c r="A160" s="29"/>
      <c r="B160" s="30"/>
      <c r="C160" s="30"/>
      <c r="D160" s="30"/>
      <c r="E160" s="31"/>
      <c r="K160" s="30"/>
      <c r="L160" s="30"/>
    </row>
    <row r="161" spans="1:12">
      <c r="A161" s="29"/>
      <c r="B161" s="30"/>
      <c r="C161" s="30"/>
      <c r="D161" s="29"/>
      <c r="E161" s="31"/>
      <c r="K161" s="30"/>
      <c r="L161" s="30"/>
    </row>
    <row r="162" spans="1:12">
      <c r="A162" s="29"/>
      <c r="B162" s="30"/>
      <c r="C162" s="30"/>
      <c r="D162" s="30"/>
      <c r="E162" s="31"/>
      <c r="K162" s="30"/>
      <c r="L162" s="30"/>
    </row>
    <row r="163" spans="1:12">
      <c r="A163" s="29"/>
      <c r="B163" s="30"/>
      <c r="C163" s="30"/>
      <c r="D163" s="29"/>
      <c r="E163" s="31"/>
      <c r="K163" s="30"/>
      <c r="L163" s="30"/>
    </row>
    <row r="164" spans="1:12">
      <c r="A164" s="29"/>
      <c r="B164" s="30"/>
      <c r="C164" s="30"/>
      <c r="D164" s="30"/>
      <c r="E164" s="31"/>
      <c r="K164" s="30"/>
      <c r="L164" s="30"/>
    </row>
    <row r="165" spans="1:12">
      <c r="A165" s="29"/>
      <c r="B165" s="30"/>
      <c r="C165" s="30"/>
      <c r="D165" s="29"/>
      <c r="E165" s="31"/>
      <c r="K165" s="30"/>
      <c r="L165" s="30"/>
    </row>
    <row r="166" spans="1:12">
      <c r="A166" s="29"/>
      <c r="B166" s="30"/>
      <c r="C166" s="30"/>
      <c r="D166" s="30"/>
      <c r="E166" s="31"/>
      <c r="K166" s="30"/>
      <c r="L166" s="30"/>
    </row>
    <row r="167" spans="1:12">
      <c r="A167" s="29"/>
      <c r="B167" s="30"/>
      <c r="C167" s="30"/>
      <c r="D167" s="29"/>
      <c r="E167" s="31"/>
      <c r="K167" s="30"/>
      <c r="L167" s="30"/>
    </row>
    <row r="168" spans="1:12">
      <c r="A168" s="29"/>
      <c r="B168" s="30"/>
      <c r="C168" s="30"/>
      <c r="D168" s="30"/>
      <c r="E168" s="31"/>
      <c r="K168" s="30"/>
      <c r="L168" s="30"/>
    </row>
    <row r="169" spans="1:12">
      <c r="A169" s="29"/>
      <c r="B169" s="30"/>
      <c r="C169" s="30"/>
      <c r="D169" s="29"/>
      <c r="E169" s="31"/>
      <c r="K169" s="30"/>
      <c r="L169" s="30"/>
    </row>
    <row r="170" spans="1:12">
      <c r="A170" s="29"/>
      <c r="B170" s="30"/>
      <c r="C170" s="30"/>
      <c r="D170" s="30"/>
      <c r="E170" s="31"/>
      <c r="K170" s="30"/>
      <c r="L170" s="30"/>
    </row>
    <row r="171" spans="1:12">
      <c r="A171" s="29"/>
      <c r="B171" s="30"/>
      <c r="C171" s="30"/>
      <c r="D171" s="29"/>
      <c r="E171" s="31"/>
      <c r="K171" s="30"/>
      <c r="L171" s="30"/>
    </row>
    <row r="172" spans="1:12">
      <c r="A172" s="29"/>
      <c r="B172" s="30"/>
      <c r="C172" s="30"/>
      <c r="D172" s="30"/>
      <c r="E172" s="31"/>
      <c r="K172" s="30"/>
      <c r="L172" s="30"/>
    </row>
    <row r="173" spans="1:12">
      <c r="A173" s="29"/>
      <c r="B173" s="30"/>
      <c r="C173" s="30"/>
      <c r="D173" s="29"/>
      <c r="E173" s="31"/>
      <c r="K173" s="30"/>
      <c r="L173" s="30"/>
    </row>
    <row r="174" spans="1:12">
      <c r="A174" s="29"/>
      <c r="B174" s="30"/>
      <c r="C174" s="30"/>
      <c r="D174" s="30"/>
      <c r="E174" s="31"/>
      <c r="K174" s="30"/>
      <c r="L174" s="30"/>
    </row>
    <row r="175" spans="1:12">
      <c r="A175" s="29"/>
      <c r="B175" s="30"/>
      <c r="C175" s="30"/>
      <c r="D175" s="29"/>
      <c r="E175" s="31"/>
      <c r="K175" s="30"/>
      <c r="L175" s="30"/>
    </row>
    <row r="176" spans="1:12">
      <c r="A176" s="29"/>
      <c r="B176" s="30"/>
      <c r="C176" s="30"/>
      <c r="D176" s="30"/>
      <c r="E176" s="31"/>
      <c r="K176" s="30"/>
      <c r="L176" s="30"/>
    </row>
    <row r="177" spans="1:12">
      <c r="A177" s="29"/>
      <c r="B177" s="30"/>
      <c r="C177" s="30"/>
      <c r="D177" s="29"/>
      <c r="E177" s="31"/>
      <c r="K177" s="30"/>
      <c r="L177" s="30"/>
    </row>
    <row r="178" spans="1:12">
      <c r="A178" s="29"/>
      <c r="B178" s="30"/>
      <c r="C178" s="30"/>
      <c r="D178" s="30"/>
      <c r="E178" s="31"/>
      <c r="K178" s="30"/>
      <c r="L178" s="30"/>
    </row>
    <row r="179" spans="1:12">
      <c r="A179" s="29"/>
      <c r="B179" s="30"/>
      <c r="C179" s="30"/>
      <c r="D179" s="29"/>
      <c r="E179" s="31"/>
      <c r="K179" s="30"/>
      <c r="L179" s="30"/>
    </row>
    <row r="180" spans="1:12">
      <c r="A180" s="29"/>
      <c r="B180" s="30"/>
      <c r="C180" s="30"/>
      <c r="D180" s="30"/>
      <c r="E180" s="31"/>
      <c r="K180" s="30"/>
      <c r="L180" s="30"/>
    </row>
    <row r="181" spans="1:12">
      <c r="A181" s="29"/>
      <c r="B181" s="30"/>
      <c r="C181" s="30"/>
      <c r="D181" s="29"/>
      <c r="E181" s="31"/>
      <c r="K181" s="30"/>
      <c r="L181" s="30"/>
    </row>
    <row r="182" spans="1:12">
      <c r="A182" s="29"/>
      <c r="B182" s="30"/>
      <c r="C182" s="30"/>
      <c r="D182" s="30"/>
      <c r="E182" s="31"/>
      <c r="K182" s="30"/>
      <c r="L182" s="30"/>
    </row>
    <row r="183" spans="1:12">
      <c r="A183" s="29"/>
      <c r="B183" s="30"/>
      <c r="C183" s="30"/>
      <c r="D183" s="29"/>
      <c r="E183" s="31"/>
      <c r="K183" s="30"/>
      <c r="L183" s="30"/>
    </row>
    <row r="184" spans="1:12">
      <c r="A184" s="29"/>
      <c r="B184" s="30"/>
      <c r="C184" s="30"/>
      <c r="D184" s="30"/>
      <c r="E184" s="31"/>
      <c r="K184" s="30"/>
      <c r="L184" s="30"/>
    </row>
    <row r="185" spans="1:12">
      <c r="A185" s="29"/>
      <c r="B185" s="30"/>
      <c r="C185" s="30"/>
      <c r="D185" s="29"/>
      <c r="E185" s="31"/>
      <c r="K185" s="30"/>
      <c r="L185" s="30"/>
    </row>
    <row r="186" spans="1:12">
      <c r="A186" s="29"/>
      <c r="B186" s="30"/>
      <c r="C186" s="30"/>
      <c r="D186" s="30"/>
      <c r="E186" s="31"/>
      <c r="K186" s="30"/>
      <c r="L186" s="30"/>
    </row>
    <row r="187" spans="1:12">
      <c r="A187" s="29"/>
      <c r="B187" s="30"/>
      <c r="C187" s="30"/>
      <c r="D187" s="29"/>
      <c r="E187" s="31"/>
      <c r="K187" s="30"/>
      <c r="L187" s="30"/>
    </row>
    <row r="188" spans="1:12">
      <c r="A188" s="29"/>
      <c r="B188" s="30"/>
      <c r="C188" s="30"/>
      <c r="D188" s="30"/>
      <c r="E188" s="31"/>
      <c r="K188" s="30"/>
      <c r="L188" s="30"/>
    </row>
    <row r="189" spans="1:12">
      <c r="A189" s="29"/>
      <c r="B189" s="30"/>
      <c r="C189" s="30"/>
      <c r="D189" s="29"/>
      <c r="E189" s="31"/>
      <c r="K189" s="30"/>
      <c r="L189" s="30"/>
    </row>
    <row r="190" spans="1:12">
      <c r="A190" s="29"/>
      <c r="B190" s="30"/>
      <c r="C190" s="30"/>
      <c r="D190" s="30"/>
      <c r="E190" s="31"/>
      <c r="K190" s="30"/>
      <c r="L190" s="30"/>
    </row>
    <row r="191" spans="1:12">
      <c r="A191" s="29"/>
      <c r="B191" s="30"/>
      <c r="C191" s="30"/>
      <c r="D191" s="29"/>
      <c r="E191" s="31"/>
      <c r="K191" s="30"/>
      <c r="L191" s="30"/>
    </row>
    <row r="192" spans="1:12">
      <c r="A192" s="29"/>
      <c r="B192" s="30"/>
      <c r="C192" s="30"/>
      <c r="D192" s="30"/>
      <c r="E192" s="31"/>
      <c r="K192" s="30"/>
      <c r="L192" s="30"/>
    </row>
    <row r="193" spans="1:12">
      <c r="A193" s="29"/>
      <c r="B193" s="30"/>
      <c r="C193" s="30"/>
      <c r="D193" s="29"/>
      <c r="E193" s="31"/>
      <c r="K193" s="30"/>
      <c r="L193" s="30"/>
    </row>
    <row r="194" spans="1:12">
      <c r="A194" s="29"/>
      <c r="B194" s="30"/>
      <c r="C194" s="30"/>
      <c r="D194" s="30"/>
      <c r="E194" s="31"/>
      <c r="K194" s="30"/>
      <c r="L194" s="30"/>
    </row>
    <row r="195" spans="1:12">
      <c r="A195" s="29"/>
      <c r="B195" s="30"/>
      <c r="C195" s="30"/>
      <c r="D195" s="29"/>
      <c r="E195" s="31"/>
      <c r="K195" s="30"/>
      <c r="L195" s="30"/>
    </row>
    <row r="196" spans="1:12">
      <c r="A196" s="29"/>
      <c r="B196" s="30"/>
      <c r="C196" s="30"/>
      <c r="D196" s="30"/>
      <c r="E196" s="31"/>
      <c r="K196" s="30"/>
      <c r="L196" s="30"/>
    </row>
    <row r="197" spans="1:12">
      <c r="A197" s="29"/>
      <c r="B197" s="30"/>
      <c r="C197" s="30"/>
      <c r="D197" s="29"/>
      <c r="E197" s="31"/>
      <c r="K197" s="30"/>
      <c r="L197" s="30"/>
    </row>
    <row r="198" spans="1:12">
      <c r="A198" s="29"/>
      <c r="B198" s="30"/>
      <c r="C198" s="30"/>
      <c r="D198" s="30"/>
      <c r="E198" s="31"/>
      <c r="K198" s="30"/>
      <c r="L198" s="30"/>
    </row>
    <row r="199" spans="1:12">
      <c r="A199" s="29"/>
      <c r="B199" s="30"/>
      <c r="C199" s="30"/>
      <c r="D199" s="29"/>
      <c r="E199" s="31"/>
      <c r="K199" s="30"/>
      <c r="L199" s="30"/>
    </row>
    <row r="200" spans="1:12">
      <c r="A200" s="29"/>
      <c r="B200" s="30"/>
      <c r="C200" s="30"/>
      <c r="D200" s="30"/>
      <c r="E200" s="31"/>
      <c r="K200" s="30"/>
      <c r="L200" s="30"/>
    </row>
    <row r="201" spans="1:12">
      <c r="A201" s="29"/>
      <c r="B201" s="30"/>
      <c r="C201" s="30"/>
      <c r="D201" s="29"/>
      <c r="E201" s="31"/>
      <c r="K201" s="30"/>
      <c r="L201" s="30"/>
    </row>
    <row r="202" spans="1:12">
      <c r="A202" s="29"/>
      <c r="B202" s="30"/>
      <c r="C202" s="30"/>
      <c r="D202" s="30"/>
      <c r="E202" s="31"/>
      <c r="K202" s="30"/>
      <c r="L202" s="30"/>
    </row>
    <row r="203" spans="1:12">
      <c r="A203" s="29"/>
      <c r="B203" s="30"/>
      <c r="C203" s="30"/>
      <c r="D203" s="29"/>
      <c r="E203" s="31"/>
      <c r="K203" s="30"/>
      <c r="L203" s="30"/>
    </row>
    <row r="204" spans="1:12">
      <c r="A204" s="29"/>
      <c r="B204" s="30"/>
      <c r="C204" s="30"/>
      <c r="D204" s="30"/>
      <c r="E204" s="31"/>
      <c r="K204" s="30"/>
      <c r="L204" s="30"/>
    </row>
    <row r="205" spans="1:12">
      <c r="A205" s="29"/>
      <c r="B205" s="30"/>
      <c r="C205" s="30"/>
      <c r="D205" s="29"/>
      <c r="E205" s="31"/>
      <c r="K205" s="30"/>
      <c r="L205" s="30"/>
    </row>
    <row r="206" spans="1:12">
      <c r="A206" s="29"/>
      <c r="B206" s="30"/>
      <c r="C206" s="30"/>
      <c r="D206" s="30"/>
      <c r="E206" s="31"/>
      <c r="K206" s="30"/>
      <c r="L206" s="30"/>
    </row>
    <row r="207" spans="1:12">
      <c r="A207" s="29"/>
      <c r="B207" s="30"/>
      <c r="C207" s="30"/>
      <c r="D207" s="29"/>
      <c r="E207" s="31"/>
      <c r="K207" s="30"/>
      <c r="L207" s="30"/>
    </row>
    <row r="208" spans="1:12">
      <c r="A208" s="29"/>
      <c r="B208" s="30"/>
      <c r="C208" s="30"/>
      <c r="D208" s="30"/>
      <c r="E208" s="31"/>
      <c r="K208" s="30"/>
      <c r="L208" s="30"/>
    </row>
    <row r="209" spans="1:12">
      <c r="A209" s="29"/>
      <c r="B209" s="30"/>
      <c r="C209" s="30"/>
      <c r="D209" s="29"/>
      <c r="E209" s="31"/>
      <c r="K209" s="30"/>
      <c r="L209" s="30"/>
    </row>
    <row r="210" spans="1:12">
      <c r="A210" s="29"/>
      <c r="B210" s="30"/>
      <c r="C210" s="30"/>
      <c r="D210" s="30"/>
      <c r="E210" s="31"/>
      <c r="K210" s="30"/>
      <c r="L210" s="30"/>
    </row>
    <row r="211" spans="1:12">
      <c r="A211" s="29"/>
      <c r="B211" s="30"/>
      <c r="C211" s="30"/>
      <c r="D211" s="29"/>
      <c r="E211" s="31"/>
      <c r="K211" s="30"/>
      <c r="L211" s="30"/>
    </row>
    <row r="212" spans="1:12">
      <c r="A212" s="29"/>
      <c r="B212" s="30"/>
      <c r="C212" s="30"/>
      <c r="D212" s="30"/>
      <c r="E212" s="31"/>
      <c r="K212" s="30"/>
      <c r="L212" s="30"/>
    </row>
    <row r="213" spans="1:12">
      <c r="A213" s="29"/>
      <c r="B213" s="30"/>
      <c r="C213" s="30"/>
      <c r="D213" s="29"/>
      <c r="E213" s="31"/>
      <c r="K213" s="30"/>
      <c r="L213" s="30"/>
    </row>
    <row r="214" spans="1:12">
      <c r="A214" s="29"/>
      <c r="B214" s="30"/>
      <c r="C214" s="30"/>
      <c r="D214" s="30"/>
      <c r="E214" s="31"/>
      <c r="K214" s="30"/>
      <c r="L214" s="30"/>
    </row>
    <row r="215" spans="1:12">
      <c r="A215" s="29"/>
      <c r="B215" s="30"/>
      <c r="C215" s="30"/>
      <c r="D215" s="29"/>
      <c r="E215" s="31"/>
      <c r="K215" s="30"/>
      <c r="L215" s="30"/>
    </row>
    <row r="216" spans="1:12">
      <c r="A216" s="29"/>
      <c r="B216" s="30"/>
      <c r="C216" s="30"/>
      <c r="D216" s="30"/>
      <c r="E216" s="31"/>
      <c r="K216" s="30"/>
      <c r="L216" s="30"/>
    </row>
    <row r="217" spans="1:12">
      <c r="A217" s="29"/>
      <c r="B217" s="30"/>
      <c r="C217" s="30"/>
      <c r="D217" s="29"/>
      <c r="E217" s="31"/>
      <c r="K217" s="30"/>
      <c r="L217" s="30"/>
    </row>
    <row r="218" spans="1:12">
      <c r="A218" s="29"/>
      <c r="B218" s="30"/>
      <c r="C218" s="30"/>
      <c r="D218" s="30"/>
      <c r="E218" s="31"/>
      <c r="K218" s="30"/>
      <c r="L218" s="30"/>
    </row>
    <row r="219" spans="1:12">
      <c r="A219" s="29"/>
      <c r="B219" s="30"/>
      <c r="C219" s="30"/>
      <c r="D219" s="29"/>
      <c r="E219" s="31"/>
      <c r="K219" s="30"/>
      <c r="L219" s="30"/>
    </row>
    <row r="220" spans="1:12">
      <c r="A220" s="29"/>
      <c r="B220" s="30"/>
      <c r="C220" s="30"/>
      <c r="D220" s="30"/>
      <c r="E220" s="31"/>
      <c r="K220" s="30"/>
      <c r="L220" s="30"/>
    </row>
    <row r="221" spans="1:12">
      <c r="A221" s="29"/>
      <c r="B221" s="30"/>
      <c r="C221" s="30"/>
      <c r="D221" s="29"/>
      <c r="E221" s="31"/>
      <c r="K221" s="30"/>
      <c r="L221" s="30"/>
    </row>
    <row r="222" spans="1:12">
      <c r="A222" s="29"/>
      <c r="B222" s="30"/>
      <c r="C222" s="30"/>
      <c r="D222" s="30"/>
      <c r="E222" s="31"/>
      <c r="K222" s="30"/>
      <c r="L222" s="30"/>
    </row>
    <row r="223" spans="1:12">
      <c r="A223" s="29"/>
      <c r="B223" s="30"/>
      <c r="C223" s="30"/>
      <c r="D223" s="29"/>
      <c r="E223" s="31"/>
      <c r="K223" s="30"/>
      <c r="L223" s="30"/>
    </row>
    <row r="224" spans="1:12">
      <c r="A224" s="29"/>
      <c r="B224" s="30"/>
      <c r="C224" s="30"/>
      <c r="D224" s="30"/>
      <c r="E224" s="31"/>
      <c r="K224" s="30"/>
      <c r="L224" s="30"/>
    </row>
    <row r="225" spans="1:12">
      <c r="A225" s="29"/>
      <c r="B225" s="30"/>
      <c r="C225" s="30"/>
      <c r="D225" s="29"/>
      <c r="E225" s="31"/>
      <c r="K225" s="30"/>
      <c r="L225" s="30"/>
    </row>
    <row r="226" spans="1:12">
      <c r="A226" s="29"/>
      <c r="B226" s="30"/>
      <c r="C226" s="30"/>
      <c r="D226" s="30"/>
      <c r="E226" s="31"/>
      <c r="K226" s="30"/>
      <c r="L226" s="30"/>
    </row>
    <row r="227" spans="1:12">
      <c r="A227" s="29"/>
      <c r="B227" s="30"/>
      <c r="C227" s="30"/>
      <c r="D227" s="29"/>
      <c r="E227" s="31"/>
      <c r="K227" s="30"/>
      <c r="L227" s="30"/>
    </row>
    <row r="228" spans="1:12">
      <c r="A228" s="29"/>
      <c r="B228" s="30"/>
      <c r="C228" s="30"/>
      <c r="D228" s="30"/>
      <c r="E228" s="31"/>
      <c r="K228" s="30"/>
      <c r="L228" s="30"/>
    </row>
    <row r="229" spans="1:12">
      <c r="A229" s="29"/>
      <c r="B229" s="30"/>
      <c r="C229" s="30"/>
      <c r="D229" s="29"/>
      <c r="E229" s="31"/>
      <c r="K229" s="30"/>
      <c r="L229" s="30"/>
    </row>
    <row r="230" spans="1:12">
      <c r="A230" s="29"/>
      <c r="B230" s="30"/>
      <c r="C230" s="30"/>
      <c r="D230" s="30"/>
      <c r="E230" s="31"/>
      <c r="K230" s="30"/>
      <c r="L230" s="30"/>
    </row>
    <row r="231" spans="1:12">
      <c r="A231" s="29"/>
      <c r="B231" s="30"/>
      <c r="C231" s="30"/>
      <c r="D231" s="29"/>
      <c r="E231" s="31"/>
      <c r="K231" s="30"/>
      <c r="L231" s="30"/>
    </row>
    <row r="232" spans="1:12">
      <c r="A232" s="29"/>
      <c r="B232" s="30"/>
      <c r="C232" s="30"/>
      <c r="D232" s="30"/>
      <c r="E232" s="31"/>
      <c r="K232" s="30"/>
      <c r="L232" s="30"/>
    </row>
    <row r="233" spans="1:12">
      <c r="A233" s="29"/>
      <c r="B233" s="30"/>
      <c r="C233" s="30"/>
      <c r="D233" s="29"/>
      <c r="E233" s="31"/>
      <c r="K233" s="30"/>
      <c r="L233" s="30"/>
    </row>
    <row r="234" spans="1:12">
      <c r="A234" s="29"/>
      <c r="B234" s="30"/>
      <c r="C234" s="30"/>
      <c r="D234" s="30"/>
      <c r="E234" s="31"/>
      <c r="K234" s="30"/>
      <c r="L234" s="30"/>
    </row>
    <row r="235" spans="1:12">
      <c r="A235" s="29"/>
      <c r="B235" s="30"/>
      <c r="C235" s="30"/>
      <c r="D235" s="29"/>
      <c r="E235" s="31"/>
      <c r="K235" s="30"/>
      <c r="L235" s="30"/>
    </row>
    <row r="236" spans="1:12">
      <c r="A236" s="29"/>
      <c r="B236" s="30"/>
      <c r="C236" s="30"/>
      <c r="D236" s="30"/>
      <c r="E236" s="31"/>
      <c r="K236" s="30"/>
      <c r="L236" s="30"/>
    </row>
    <row r="237" spans="1:12">
      <c r="A237" s="29"/>
      <c r="B237" s="30"/>
      <c r="C237" s="30"/>
      <c r="D237" s="29"/>
      <c r="E237" s="31"/>
      <c r="K237" s="30"/>
      <c r="L237" s="30"/>
    </row>
    <row r="238" spans="1:12">
      <c r="A238" s="29"/>
      <c r="B238" s="30"/>
      <c r="C238" s="30"/>
      <c r="D238" s="30"/>
      <c r="E238" s="31"/>
      <c r="K238" s="30"/>
      <c r="L238" s="30"/>
    </row>
    <row r="239" spans="1:12">
      <c r="A239" s="29"/>
      <c r="B239" s="30"/>
      <c r="C239" s="30"/>
      <c r="D239" s="29"/>
      <c r="E239" s="31"/>
      <c r="K239" s="30"/>
      <c r="L239" s="30"/>
    </row>
    <row r="240" spans="1:12">
      <c r="A240" s="29"/>
      <c r="B240" s="30"/>
      <c r="C240" s="30"/>
      <c r="D240" s="30"/>
      <c r="E240" s="31"/>
      <c r="K240" s="30"/>
      <c r="L240" s="30"/>
    </row>
    <row r="241" spans="1:12">
      <c r="A241" s="29"/>
      <c r="B241" s="30"/>
      <c r="C241" s="30"/>
      <c r="D241" s="29"/>
      <c r="E241" s="31"/>
      <c r="K241" s="30"/>
      <c r="L241" s="30"/>
    </row>
    <row r="242" spans="1:12">
      <c r="A242" s="29"/>
      <c r="B242" s="30"/>
      <c r="C242" s="30"/>
      <c r="D242" s="30"/>
      <c r="E242" s="31"/>
      <c r="K242" s="30"/>
      <c r="L242" s="30"/>
    </row>
    <row r="243" spans="1:12">
      <c r="A243" s="29"/>
      <c r="B243" s="30"/>
      <c r="C243" s="30"/>
      <c r="D243" s="29"/>
      <c r="E243" s="31"/>
      <c r="K243" s="30"/>
      <c r="L243" s="30"/>
    </row>
    <row r="244" spans="1:12">
      <c r="A244" s="29"/>
      <c r="B244" s="30"/>
      <c r="C244" s="30"/>
      <c r="D244" s="30"/>
      <c r="E244" s="31"/>
      <c r="K244" s="30"/>
      <c r="L244" s="30"/>
    </row>
    <row r="245" spans="1:12">
      <c r="A245" s="29"/>
      <c r="B245" s="30"/>
      <c r="C245" s="30"/>
      <c r="D245" s="29"/>
      <c r="E245" s="31"/>
      <c r="K245" s="30"/>
      <c r="L245" s="30"/>
    </row>
    <row r="246" spans="1:12">
      <c r="A246" s="29"/>
      <c r="B246" s="30"/>
      <c r="C246" s="30"/>
      <c r="D246" s="30"/>
      <c r="E246" s="31"/>
      <c r="K246" s="30"/>
      <c r="L246" s="30"/>
    </row>
    <row r="247" spans="1:12">
      <c r="A247" s="29"/>
      <c r="B247" s="30"/>
      <c r="C247" s="30"/>
      <c r="D247" s="29"/>
      <c r="E247" s="31"/>
      <c r="K247" s="30"/>
      <c r="L247" s="30"/>
    </row>
    <row r="248" spans="1:12">
      <c r="A248" s="29"/>
      <c r="B248" s="30"/>
      <c r="C248" s="30"/>
      <c r="D248" s="30"/>
      <c r="E248" s="31"/>
      <c r="K248" s="30"/>
      <c r="L248" s="30"/>
    </row>
    <row r="249" spans="1:12">
      <c r="A249" s="29"/>
      <c r="B249" s="30"/>
      <c r="C249" s="30"/>
      <c r="D249" s="29"/>
      <c r="E249" s="31"/>
      <c r="K249" s="30"/>
      <c r="L249" s="30"/>
    </row>
    <row r="250" spans="1:12">
      <c r="A250" s="29"/>
      <c r="B250" s="30"/>
      <c r="C250" s="30"/>
      <c r="D250" s="30"/>
      <c r="E250" s="31"/>
      <c r="K250" s="30"/>
      <c r="L250" s="30"/>
    </row>
    <row r="251" spans="1:12">
      <c r="A251" s="29"/>
      <c r="B251" s="30"/>
      <c r="C251" s="30"/>
      <c r="D251" s="29"/>
      <c r="E251" s="31"/>
      <c r="K251" s="30"/>
      <c r="L251" s="30"/>
    </row>
    <row r="252" spans="1:12">
      <c r="A252" s="29"/>
      <c r="B252" s="30"/>
      <c r="C252" s="30"/>
      <c r="D252" s="30"/>
      <c r="E252" s="31"/>
      <c r="K252" s="30"/>
      <c r="L252" s="30"/>
    </row>
    <row r="253" spans="1:12">
      <c r="A253" s="29"/>
      <c r="B253" s="30"/>
      <c r="C253" s="30"/>
      <c r="D253" s="29"/>
      <c r="E253" s="31"/>
      <c r="K253" s="30"/>
      <c r="L253" s="30"/>
    </row>
    <row r="254" spans="1:12">
      <c r="A254" s="29"/>
      <c r="B254" s="30"/>
      <c r="C254" s="30"/>
      <c r="D254" s="30"/>
      <c r="E254" s="31"/>
      <c r="K254" s="30"/>
      <c r="L254" s="30"/>
    </row>
    <row r="255" spans="1:12">
      <c r="A255" s="29"/>
      <c r="B255" s="30"/>
      <c r="C255" s="30"/>
      <c r="D255" s="29"/>
      <c r="E255" s="31"/>
      <c r="K255" s="30"/>
      <c r="L255" s="30"/>
    </row>
    <row r="256" spans="1:12">
      <c r="A256" s="29"/>
      <c r="B256" s="30"/>
      <c r="C256" s="30"/>
      <c r="D256" s="30"/>
      <c r="E256" s="31"/>
      <c r="K256" s="30"/>
      <c r="L256" s="30"/>
    </row>
    <row r="257" spans="1:12">
      <c r="A257" s="29"/>
      <c r="B257" s="30"/>
      <c r="C257" s="30"/>
      <c r="D257" s="29"/>
      <c r="E257" s="31"/>
      <c r="K257" s="30"/>
      <c r="L257" s="30"/>
    </row>
    <row r="258" spans="1:12">
      <c r="A258" s="29"/>
      <c r="B258" s="30"/>
      <c r="C258" s="30"/>
      <c r="D258" s="30"/>
      <c r="E258" s="31"/>
      <c r="K258" s="30"/>
      <c r="L258" s="30"/>
    </row>
    <row r="259" spans="1:12">
      <c r="A259" s="29"/>
      <c r="B259" s="30"/>
      <c r="C259" s="30"/>
      <c r="D259" s="29"/>
      <c r="E259" s="31"/>
      <c r="K259" s="30"/>
      <c r="L259" s="30"/>
    </row>
    <row r="260" spans="1:12">
      <c r="A260" s="29"/>
      <c r="B260" s="30"/>
      <c r="C260" s="30"/>
      <c r="D260" s="30"/>
      <c r="E260" s="31"/>
      <c r="K260" s="30"/>
      <c r="L260" s="30"/>
    </row>
    <row r="261" spans="1:12">
      <c r="A261" s="29"/>
      <c r="B261" s="30"/>
      <c r="C261" s="30"/>
      <c r="D261" s="29"/>
      <c r="E261" s="31"/>
      <c r="K261" s="30"/>
      <c r="L261" s="30"/>
    </row>
    <row r="262" spans="1:12">
      <c r="A262" s="29"/>
      <c r="B262" s="30"/>
      <c r="C262" s="30"/>
      <c r="D262" s="30"/>
      <c r="E262" s="31"/>
      <c r="K262" s="30"/>
      <c r="L262" s="30"/>
    </row>
    <row r="263" spans="1:12">
      <c r="A263" s="29"/>
      <c r="B263" s="30"/>
      <c r="C263" s="30"/>
      <c r="D263" s="29"/>
      <c r="E263" s="31"/>
      <c r="K263" s="30"/>
      <c r="L263" s="30"/>
    </row>
    <row r="264" spans="1:12">
      <c r="A264" s="29"/>
      <c r="B264" s="30"/>
      <c r="C264" s="30"/>
      <c r="D264" s="30"/>
      <c r="E264" s="31"/>
      <c r="K264" s="30"/>
      <c r="L264" s="30"/>
    </row>
    <row r="265" spans="1:12">
      <c r="A265" s="29"/>
      <c r="B265" s="30"/>
      <c r="C265" s="30"/>
      <c r="D265" s="29"/>
      <c r="E265" s="31"/>
      <c r="K265" s="30"/>
      <c r="L265" s="30"/>
    </row>
    <row r="266" spans="1:12">
      <c r="A266" s="29"/>
      <c r="B266" s="30"/>
      <c r="C266" s="30"/>
      <c r="D266" s="30"/>
      <c r="E266" s="31"/>
      <c r="K266" s="30"/>
      <c r="L266" s="30"/>
    </row>
    <row r="267" spans="1:12">
      <c r="A267" s="29"/>
      <c r="B267" s="30"/>
      <c r="C267" s="30"/>
      <c r="D267" s="29"/>
      <c r="E267" s="31"/>
      <c r="K267" s="30"/>
      <c r="L267" s="30"/>
    </row>
    <row r="268" spans="1:12">
      <c r="A268" s="29"/>
      <c r="B268" s="30"/>
      <c r="C268" s="30"/>
      <c r="D268" s="30"/>
      <c r="E268" s="31"/>
      <c r="K268" s="30"/>
      <c r="L268" s="30"/>
    </row>
    <row r="269" spans="1:12">
      <c r="A269" s="29"/>
      <c r="B269" s="30"/>
      <c r="C269" s="30"/>
      <c r="D269" s="29"/>
      <c r="E269" s="31"/>
      <c r="K269" s="30"/>
      <c r="L269" s="30"/>
    </row>
    <row r="270" spans="1:12">
      <c r="A270" s="29"/>
      <c r="B270" s="30"/>
      <c r="C270" s="30"/>
      <c r="D270" s="30"/>
      <c r="E270" s="31"/>
      <c r="K270" s="30"/>
      <c r="L270" s="30"/>
    </row>
    <row r="271" spans="1:12">
      <c r="A271" s="29"/>
      <c r="B271" s="30"/>
      <c r="C271" s="30"/>
      <c r="D271" s="29"/>
      <c r="E271" s="31"/>
      <c r="K271" s="30"/>
      <c r="L271" s="30"/>
    </row>
    <row r="272" spans="1:12">
      <c r="A272" s="29"/>
      <c r="B272" s="30"/>
      <c r="C272" s="30"/>
      <c r="D272" s="30"/>
      <c r="E272" s="31"/>
      <c r="K272" s="30"/>
      <c r="L272" s="30"/>
    </row>
    <row r="273" spans="1:12">
      <c r="A273" s="29"/>
      <c r="B273" s="30"/>
      <c r="C273" s="30"/>
      <c r="D273" s="29"/>
      <c r="E273" s="31"/>
      <c r="K273" s="30"/>
      <c r="L273" s="30"/>
    </row>
    <row r="274" spans="1:12">
      <c r="A274" s="29"/>
      <c r="B274" s="30"/>
      <c r="C274" s="30"/>
      <c r="D274" s="30"/>
      <c r="E274" s="31"/>
      <c r="K274" s="30"/>
      <c r="L274" s="30"/>
    </row>
    <row r="275" spans="1:12">
      <c r="A275" s="29"/>
      <c r="B275" s="30"/>
      <c r="C275" s="30"/>
      <c r="D275" s="29"/>
      <c r="E275" s="31"/>
      <c r="K275" s="30"/>
      <c r="L275" s="30"/>
    </row>
    <row r="276" spans="1:12">
      <c r="A276" s="29"/>
      <c r="B276" s="30"/>
      <c r="C276" s="30"/>
      <c r="D276" s="30"/>
      <c r="E276" s="31"/>
      <c r="K276" s="30"/>
      <c r="L276" s="30"/>
    </row>
    <row r="277" spans="1:12">
      <c r="A277" s="29"/>
      <c r="B277" s="30"/>
      <c r="C277" s="30"/>
      <c r="D277" s="29"/>
      <c r="E277" s="31"/>
      <c r="K277" s="30"/>
      <c r="L277" s="30"/>
    </row>
    <row r="278" spans="1:12">
      <c r="A278" s="29"/>
      <c r="B278" s="30"/>
      <c r="C278" s="30"/>
      <c r="D278" s="30"/>
      <c r="E278" s="31"/>
      <c r="K278" s="30"/>
      <c r="L278" s="30"/>
    </row>
    <row r="279" spans="1:12">
      <c r="A279" s="29"/>
      <c r="B279" s="30"/>
      <c r="C279" s="30"/>
      <c r="D279" s="29"/>
      <c r="E279" s="31"/>
      <c r="K279" s="30"/>
      <c r="L279" s="30"/>
    </row>
    <row r="280" spans="1:12">
      <c r="A280" s="29"/>
      <c r="B280" s="30"/>
      <c r="C280" s="30"/>
      <c r="D280" s="30"/>
      <c r="E280" s="31"/>
      <c r="K280" s="30"/>
      <c r="L280" s="30"/>
    </row>
    <row r="281" spans="1:12">
      <c r="A281" s="29"/>
      <c r="B281" s="30"/>
      <c r="C281" s="30"/>
      <c r="D281" s="29"/>
      <c r="E281" s="31"/>
      <c r="K281" s="30"/>
      <c r="L281" s="30"/>
    </row>
    <row r="282" spans="1:12">
      <c r="A282" s="29"/>
      <c r="B282" s="30"/>
      <c r="C282" s="30"/>
      <c r="D282" s="30"/>
      <c r="E282" s="31"/>
      <c r="K282" s="30"/>
      <c r="L282" s="30"/>
    </row>
    <row r="283" spans="1:12">
      <c r="A283" s="29"/>
      <c r="B283" s="30"/>
      <c r="C283" s="30"/>
      <c r="D283" s="29"/>
      <c r="E283" s="31"/>
      <c r="K283" s="30"/>
      <c r="L283" s="30"/>
    </row>
    <row r="284" spans="1:12">
      <c r="A284" s="29"/>
      <c r="B284" s="30"/>
      <c r="C284" s="30"/>
      <c r="D284" s="30"/>
      <c r="E284" s="31"/>
      <c r="K284" s="30"/>
      <c r="L284" s="30"/>
    </row>
    <row r="285" spans="1:12">
      <c r="A285" s="29"/>
      <c r="B285" s="30"/>
      <c r="C285" s="30"/>
      <c r="D285" s="29"/>
      <c r="E285" s="31"/>
      <c r="K285" s="30"/>
      <c r="L285" s="30"/>
    </row>
    <row r="286" spans="1:12">
      <c r="A286" s="29"/>
      <c r="B286" s="30"/>
      <c r="C286" s="30"/>
      <c r="D286" s="30"/>
      <c r="E286" s="31"/>
      <c r="K286" s="30"/>
      <c r="L286" s="30"/>
    </row>
    <row r="287" spans="1:12">
      <c r="A287" s="29"/>
      <c r="B287" s="30"/>
      <c r="C287" s="30"/>
      <c r="D287" s="29"/>
      <c r="E287" s="31"/>
      <c r="K287" s="30"/>
      <c r="L287" s="30"/>
    </row>
    <row r="288" spans="1:12">
      <c r="A288" s="29"/>
      <c r="B288" s="30"/>
      <c r="C288" s="30"/>
      <c r="D288" s="30"/>
      <c r="E288" s="31"/>
      <c r="K288" s="30"/>
      <c r="L288" s="30"/>
    </row>
    <row r="289" spans="1:12">
      <c r="A289" s="29"/>
      <c r="B289" s="30"/>
      <c r="C289" s="30"/>
      <c r="D289" s="29"/>
      <c r="E289" s="31"/>
      <c r="K289" s="30"/>
      <c r="L289" s="30"/>
    </row>
    <row r="578" spans="11:12">
      <c r="K578" s="30"/>
      <c r="L578" s="30"/>
    </row>
    <row r="579" spans="11:12">
      <c r="K579" s="30"/>
      <c r="L579" s="30"/>
    </row>
    <row r="580" spans="11:12">
      <c r="K580" s="30"/>
      <c r="L580" s="30"/>
    </row>
    <row r="581" spans="11:12">
      <c r="K581" s="30"/>
      <c r="L581" s="30"/>
    </row>
    <row r="582" spans="11:12">
      <c r="K582" s="30"/>
      <c r="L582" s="30"/>
    </row>
    <row r="583" spans="11:12">
      <c r="K583" s="30"/>
      <c r="L583" s="30"/>
    </row>
    <row r="584" spans="11:12">
      <c r="K584" s="30"/>
      <c r="L584" s="30"/>
    </row>
    <row r="585" spans="11:12">
      <c r="K585" s="30"/>
      <c r="L585" s="30"/>
    </row>
    <row r="586" spans="11:12">
      <c r="K586" s="30"/>
      <c r="L586" s="30"/>
    </row>
    <row r="587" spans="11:12">
      <c r="K587" s="30"/>
      <c r="L587" s="30"/>
    </row>
    <row r="588" spans="11:12">
      <c r="K588" s="30"/>
      <c r="L588" s="30"/>
    </row>
    <row r="589" spans="11:12">
      <c r="K589" s="30"/>
      <c r="L589" s="30"/>
    </row>
    <row r="590" spans="11:12">
      <c r="K590" s="30"/>
      <c r="L590" s="30"/>
    </row>
    <row r="591" spans="11:12">
      <c r="K591" s="30"/>
      <c r="L591" s="30"/>
    </row>
    <row r="592" spans="11:12">
      <c r="K592" s="30"/>
      <c r="L592" s="30"/>
    </row>
    <row r="593" spans="11:12">
      <c r="K593" s="30"/>
      <c r="L593" s="30"/>
    </row>
    <row r="594" spans="11:12">
      <c r="K594" s="30"/>
      <c r="L594" s="30"/>
    </row>
    <row r="595" spans="11:12">
      <c r="K595" s="30"/>
      <c r="L595" s="30"/>
    </row>
    <row r="596" spans="11:12">
      <c r="K596" s="30"/>
      <c r="L596" s="30"/>
    </row>
    <row r="597" spans="11:12">
      <c r="K597" s="30"/>
      <c r="L597" s="30"/>
    </row>
    <row r="598" spans="11:12">
      <c r="K598" s="30"/>
      <c r="L598" s="30"/>
    </row>
    <row r="599" spans="11:12">
      <c r="K599" s="30"/>
      <c r="L599" s="30"/>
    </row>
    <row r="600" spans="11:12">
      <c r="K600" s="30"/>
      <c r="L600" s="30"/>
    </row>
    <row r="601" spans="11:12">
      <c r="K601" s="30"/>
      <c r="L601" s="30"/>
    </row>
    <row r="602" spans="11:12">
      <c r="K602" s="30"/>
      <c r="L602" s="30"/>
    </row>
    <row r="603" spans="11:12">
      <c r="K603" s="30"/>
      <c r="L603" s="30"/>
    </row>
    <row r="604" spans="11:12">
      <c r="K604" s="30"/>
      <c r="L604" s="30"/>
    </row>
    <row r="605" spans="11:12">
      <c r="K605" s="30"/>
      <c r="L605" s="30"/>
    </row>
    <row r="606" spans="11:12">
      <c r="K606" s="30"/>
      <c r="L606" s="30"/>
    </row>
    <row r="607" spans="11:12">
      <c r="K607" s="30"/>
      <c r="L607" s="30"/>
    </row>
    <row r="608" spans="11:12">
      <c r="K608" s="30"/>
      <c r="L608" s="30"/>
    </row>
    <row r="609" spans="11:12">
      <c r="K609" s="30"/>
      <c r="L609" s="30"/>
    </row>
    <row r="610" spans="11:12">
      <c r="K610" s="30"/>
      <c r="L610" s="30"/>
    </row>
    <row r="611" spans="11:12">
      <c r="K611" s="30"/>
      <c r="L611" s="30"/>
    </row>
    <row r="612" spans="11:12">
      <c r="K612" s="30"/>
      <c r="L612" s="30"/>
    </row>
    <row r="613" spans="11:12">
      <c r="K613" s="30"/>
      <c r="L613" s="30"/>
    </row>
    <row r="614" spans="11:12">
      <c r="K614" s="30"/>
      <c r="L614" s="30"/>
    </row>
    <row r="615" spans="11:12">
      <c r="K615" s="30"/>
      <c r="L615" s="30"/>
    </row>
    <row r="616" spans="11:12">
      <c r="K616" s="30"/>
      <c r="L616" s="30"/>
    </row>
    <row r="617" spans="11:12">
      <c r="K617" s="30"/>
      <c r="L617" s="30"/>
    </row>
    <row r="618" spans="11:12">
      <c r="K618" s="30"/>
      <c r="L618" s="30"/>
    </row>
    <row r="619" spans="11:12">
      <c r="K619" s="30"/>
      <c r="L619" s="30"/>
    </row>
    <row r="620" spans="11:12">
      <c r="K620" s="30"/>
      <c r="L620" s="30"/>
    </row>
    <row r="621" spans="11:12">
      <c r="K621" s="30"/>
      <c r="L621" s="30"/>
    </row>
    <row r="622" spans="11:12">
      <c r="K622" s="30"/>
      <c r="L622" s="30"/>
    </row>
    <row r="623" spans="11:12">
      <c r="K623" s="30"/>
      <c r="L623" s="30"/>
    </row>
    <row r="624" spans="11:12">
      <c r="K624" s="30"/>
      <c r="L624" s="30"/>
    </row>
    <row r="625" spans="11:12">
      <c r="K625" s="30"/>
      <c r="L625" s="30"/>
    </row>
    <row r="626" spans="11:12">
      <c r="K626" s="30"/>
      <c r="L626" s="30"/>
    </row>
    <row r="627" spans="11:12">
      <c r="K627" s="30"/>
      <c r="L627" s="30"/>
    </row>
    <row r="628" spans="11:12">
      <c r="K628" s="30"/>
      <c r="L628" s="30"/>
    </row>
    <row r="629" spans="11:12">
      <c r="K629" s="30"/>
      <c r="L629" s="30"/>
    </row>
    <row r="630" spans="11:12">
      <c r="K630" s="30"/>
      <c r="L630" s="30"/>
    </row>
    <row r="631" spans="11:12">
      <c r="K631" s="30"/>
      <c r="L631" s="30"/>
    </row>
    <row r="632" spans="11:12">
      <c r="K632" s="30"/>
      <c r="L632" s="30"/>
    </row>
    <row r="633" spans="11:12">
      <c r="K633" s="30"/>
      <c r="L633" s="30"/>
    </row>
    <row r="634" spans="11:12">
      <c r="K634" s="30"/>
      <c r="L634" s="30"/>
    </row>
    <row r="635" spans="11:12">
      <c r="K635" s="30"/>
      <c r="L635" s="30"/>
    </row>
    <row r="636" spans="11:12">
      <c r="K636" s="30"/>
      <c r="L636" s="30"/>
    </row>
    <row r="637" spans="11:12">
      <c r="K637" s="30"/>
      <c r="L637" s="30"/>
    </row>
    <row r="638" spans="11:12">
      <c r="K638" s="30"/>
      <c r="L638" s="30"/>
    </row>
    <row r="639" spans="11:12">
      <c r="K639" s="30"/>
      <c r="L639" s="30"/>
    </row>
    <row r="640" spans="11:12">
      <c r="K640" s="30"/>
      <c r="L640" s="30"/>
    </row>
    <row r="641" spans="11:12">
      <c r="K641" s="30"/>
      <c r="L641" s="30"/>
    </row>
    <row r="642" spans="11:12">
      <c r="K642" s="30"/>
      <c r="L642" s="30"/>
    </row>
    <row r="643" spans="11:12">
      <c r="K643" s="30"/>
      <c r="L643" s="30"/>
    </row>
    <row r="644" spans="11:12">
      <c r="K644" s="30"/>
      <c r="L644" s="30"/>
    </row>
    <row r="645" spans="11:12">
      <c r="K645" s="30"/>
      <c r="L645" s="30"/>
    </row>
    <row r="646" spans="11:12">
      <c r="K646" s="30"/>
      <c r="L646" s="30"/>
    </row>
  </sheetData>
  <sortState ref="J74:N145">
    <sortCondition ref="J74:J14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Calculations</vt:lpstr>
      <vt:lpstr>initials</vt:lpstr>
      <vt:lpstr>incubations</vt:lpstr>
      <vt:lpstr>raw NO3-NH4</vt:lpstr>
      <vt:lpstr>Calculation Description</vt:lpstr>
      <vt:lpstr>ini-raw</vt:lpstr>
      <vt:lpstr>incu-raw</vt:lpstr>
      <vt:lpstr>Sheet9</vt:lpstr>
    </vt:vector>
  </TitlesOfParts>
  <Company>UNH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Day</dc:creator>
  <cp:lastModifiedBy>Michelle Day</cp:lastModifiedBy>
  <dcterms:created xsi:type="dcterms:W3CDTF">2012-04-18T14:59:25Z</dcterms:created>
  <dcterms:modified xsi:type="dcterms:W3CDTF">2012-05-04T15:30:21Z</dcterms:modified>
</cp:coreProperties>
</file>